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Parameters" sheetId="1" r:id="rId1"/>
    <sheet name="60" sheetId="2" r:id="rId2"/>
    <sheet name="59.98" sheetId="3" r:id="rId3"/>
    <sheet name="60.02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<sst xmlns="http://schemas.openxmlformats.org/spreadsheetml/2006/main" count="36" uniqueCount="33">
  <si>
    <t>CPS1 Bound at 60 Hz SF</t>
  </si>
  <si>
    <t>CPS1 Bound at 59.98 Hz SF</t>
  </si>
  <si>
    <t>CPS1 Bound at 60.02 Hz SF</t>
  </si>
  <si>
    <t>CPS1 BAAL 60</t>
  </si>
  <si>
    <t>CPS1 BAAL 59.98</t>
  </si>
  <si>
    <t>CPS1 BAAL 60.02</t>
  </si>
  <si>
    <t>ACE</t>
  </si>
  <si>
    <t>Freq_Error</t>
  </si>
  <si>
    <t>Bias</t>
  </si>
  <si>
    <t>Sched_Freq</t>
  </si>
  <si>
    <t>Actual_Freq</t>
  </si>
  <si>
    <t>Freq</t>
  </si>
  <si>
    <t>Balancing</t>
  </si>
  <si>
    <t>Authority</t>
  </si>
  <si>
    <t>L10</t>
  </si>
  <si>
    <t>Eastern Interconnection</t>
  </si>
  <si>
    <t>FTL_Low</t>
  </si>
  <si>
    <t>FTL_High</t>
  </si>
  <si>
    <t>Old L10</t>
  </si>
  <si>
    <t>Enter Balancing Authority Acronym in cell "A4" and its Frequency Bias setting (negative number) in cell "B4"</t>
  </si>
  <si>
    <t>Frequency Bias</t>
  </si>
  <si>
    <t>BA-01</t>
  </si>
  <si>
    <t>Epsilon1</t>
  </si>
  <si>
    <t>Epsilon10</t>
  </si>
  <si>
    <t>(Hz)</t>
  </si>
  <si>
    <t>BAAL_Low at 60 Hz SF</t>
  </si>
  <si>
    <t>BAAL_Low at 59.98 Hz SF</t>
  </si>
  <si>
    <t>BAAL_Low at 60.02 Hz SF</t>
  </si>
  <si>
    <t>BAAL_High at 60 Hz SF</t>
  </si>
  <si>
    <t>BAAL_High at 59.98 Hz SF</t>
  </si>
  <si>
    <t>BAAL_High at 60.02 Hz SF</t>
  </si>
  <si>
    <t>WESTERN INTERCONNECTION CALCULATIONS</t>
  </si>
  <si>
    <t>2016 Interconnection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</si>
</sst>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2" fillId="33" borderId="12" xfId="0" applyNumberFormat="1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166" fontId="2" fillId="33" borderId="13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 wrapText="1"/>
      <protection locked="0"/>
    </xf>
    <xf numFmtId="0" fontId="0" fillId="33" borderId="14" xfId="0" applyFont="1" applyFill="1" applyBorder="1" applyAlignment="1" applyProtection="1">
      <alignment/>
      <protection/>
    </xf>
    <xf numFmtId="2" fontId="0" fillId="33" borderId="1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 wrapText="1"/>
      <protection/>
    </xf>
    <xf numFmtId="0" fontId="2" fillId="33" borderId="16" xfId="0" applyFont="1" applyFill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166" fontId="0" fillId="0" borderId="0" xfId="0" applyNumberForma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166" fontId="0" fillId="0" borderId="0" xfId="0" applyNumberFormat="1" applyFont="1" applyAlignment="1" applyProtection="1">
      <alignment wrapText="1"/>
      <protection/>
    </xf>
    <xf numFmtId="2" fontId="0" fillId="0" borderId="0" xfId="0" applyNumberFormat="1" applyAlignment="1" applyProtection="1">
      <alignment wrapText="1"/>
      <protection/>
    </xf>
    <xf numFmtId="164" fontId="0" fillId="33" borderId="14" xfId="0" applyNumberFormat="1" applyFont="1" applyFill="1" applyBorder="1" applyAlignment="1" applyProtection="1">
      <alignment/>
      <protection/>
    </xf>
    <xf numFmtId="164" fontId="0" fillId="33" borderId="18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CPS1 and BAAL - Western Interconnection</a:t>
            </a:r>
          </a:p>
        </c:rich>
      </c:tx>
      <c:layout>
        <c:manualLayout>
          <c:xMode val="factor"/>
          <c:yMode val="factor"/>
          <c:x val="-0.001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52"/>
          <c:w val="0.95025"/>
          <c:h val="0.8415"/>
        </c:manualLayout>
      </c:layout>
      <c:scatterChart>
        <c:scatterStyle val="smoothMarker"/>
        <c:varyColors val="0"/>
        <c:ser>
          <c:idx val="2"/>
          <c:order val="0"/>
          <c:tx>
            <c:v>BAAL_High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Parameters!$D$214:$D$419</c:f>
              <c:numCache>
                <c:ptCount val="206"/>
                <c:pt idx="0">
                  <c:v>60.0001</c:v>
                </c:pt>
                <c:pt idx="1">
                  <c:v>60.0005</c:v>
                </c:pt>
                <c:pt idx="2">
                  <c:v>60.001000000001</c:v>
                </c:pt>
                <c:pt idx="3">
                  <c:v>60.002000000001</c:v>
                </c:pt>
                <c:pt idx="4">
                  <c:v>60.003000000001</c:v>
                </c:pt>
                <c:pt idx="5">
                  <c:v>60.004000000001</c:v>
                </c:pt>
                <c:pt idx="6">
                  <c:v>60.005000000001</c:v>
                </c:pt>
                <c:pt idx="7">
                  <c:v>60.006000000001</c:v>
                </c:pt>
                <c:pt idx="8">
                  <c:v>60.007000000001</c:v>
                </c:pt>
                <c:pt idx="9">
                  <c:v>60.008000000001</c:v>
                </c:pt>
                <c:pt idx="10">
                  <c:v>60.009000000001</c:v>
                </c:pt>
                <c:pt idx="11">
                  <c:v>60.010000000001</c:v>
                </c:pt>
                <c:pt idx="12">
                  <c:v>60.011000000001</c:v>
                </c:pt>
                <c:pt idx="13">
                  <c:v>60.012000000001</c:v>
                </c:pt>
                <c:pt idx="14">
                  <c:v>60.013000000001</c:v>
                </c:pt>
                <c:pt idx="15">
                  <c:v>60.014000000001</c:v>
                </c:pt>
                <c:pt idx="16">
                  <c:v>60.015000000001</c:v>
                </c:pt>
                <c:pt idx="17">
                  <c:v>60.016000000001</c:v>
                </c:pt>
                <c:pt idx="18">
                  <c:v>60.017000000001</c:v>
                </c:pt>
                <c:pt idx="19">
                  <c:v>60.018000000001</c:v>
                </c:pt>
                <c:pt idx="20">
                  <c:v>60.019</c:v>
                </c:pt>
                <c:pt idx="21">
                  <c:v>60.0195</c:v>
                </c:pt>
                <c:pt idx="22">
                  <c:v>60.0199</c:v>
                </c:pt>
                <c:pt idx="23">
                  <c:v>60.020000000001</c:v>
                </c:pt>
                <c:pt idx="24">
                  <c:v>60.0201</c:v>
                </c:pt>
                <c:pt idx="25">
                  <c:v>60.0205</c:v>
                </c:pt>
                <c:pt idx="26">
                  <c:v>60.021</c:v>
                </c:pt>
                <c:pt idx="27">
                  <c:v>60.0220000000011</c:v>
                </c:pt>
                <c:pt idx="28">
                  <c:v>60.0230000000011</c:v>
                </c:pt>
                <c:pt idx="29">
                  <c:v>60.0240000000011</c:v>
                </c:pt>
                <c:pt idx="30">
                  <c:v>60.0250000000011</c:v>
                </c:pt>
                <c:pt idx="31">
                  <c:v>60.0260000000011</c:v>
                </c:pt>
                <c:pt idx="32">
                  <c:v>60.0270000000011</c:v>
                </c:pt>
                <c:pt idx="33">
                  <c:v>60.0280000000011</c:v>
                </c:pt>
                <c:pt idx="34">
                  <c:v>60.0290000000011</c:v>
                </c:pt>
                <c:pt idx="35">
                  <c:v>60.0300000000011</c:v>
                </c:pt>
                <c:pt idx="36">
                  <c:v>60.0310000000011</c:v>
                </c:pt>
                <c:pt idx="37">
                  <c:v>60.0320000000011</c:v>
                </c:pt>
                <c:pt idx="38">
                  <c:v>60.0330000000011</c:v>
                </c:pt>
                <c:pt idx="39">
                  <c:v>60.0340000000011</c:v>
                </c:pt>
                <c:pt idx="40">
                  <c:v>60.0350000000011</c:v>
                </c:pt>
                <c:pt idx="41">
                  <c:v>60.0360000000011</c:v>
                </c:pt>
                <c:pt idx="42">
                  <c:v>60.0370000000011</c:v>
                </c:pt>
                <c:pt idx="43">
                  <c:v>60.0380000000011</c:v>
                </c:pt>
                <c:pt idx="44">
                  <c:v>60.0390000000011</c:v>
                </c:pt>
                <c:pt idx="45">
                  <c:v>60.0400000000011</c:v>
                </c:pt>
                <c:pt idx="46">
                  <c:v>60.0410000000011</c:v>
                </c:pt>
                <c:pt idx="47">
                  <c:v>60.0420000000012</c:v>
                </c:pt>
                <c:pt idx="48">
                  <c:v>60.0430000000012</c:v>
                </c:pt>
                <c:pt idx="49">
                  <c:v>60.0440000000012</c:v>
                </c:pt>
                <c:pt idx="50">
                  <c:v>60.0450000000012</c:v>
                </c:pt>
                <c:pt idx="51">
                  <c:v>60.0460000000012</c:v>
                </c:pt>
                <c:pt idx="52">
                  <c:v>60.0470000000012</c:v>
                </c:pt>
                <c:pt idx="53">
                  <c:v>60.0480000000012</c:v>
                </c:pt>
                <c:pt idx="54">
                  <c:v>60.0490000000012</c:v>
                </c:pt>
                <c:pt idx="55">
                  <c:v>60.0500000000012</c:v>
                </c:pt>
                <c:pt idx="56">
                  <c:v>60.0510000000012</c:v>
                </c:pt>
                <c:pt idx="57">
                  <c:v>60.0520000000012</c:v>
                </c:pt>
                <c:pt idx="58">
                  <c:v>60.0530000000012</c:v>
                </c:pt>
                <c:pt idx="59">
                  <c:v>60.0540000000012</c:v>
                </c:pt>
                <c:pt idx="60">
                  <c:v>60.0550000000012</c:v>
                </c:pt>
                <c:pt idx="61">
                  <c:v>60.0560000000012</c:v>
                </c:pt>
                <c:pt idx="62">
                  <c:v>60.0570000000012</c:v>
                </c:pt>
                <c:pt idx="63">
                  <c:v>60.0580000000012</c:v>
                </c:pt>
                <c:pt idx="64">
                  <c:v>60.0590000000012</c:v>
                </c:pt>
                <c:pt idx="65">
                  <c:v>60.0600000000012</c:v>
                </c:pt>
                <c:pt idx="66">
                  <c:v>60.0610000000012</c:v>
                </c:pt>
                <c:pt idx="67">
                  <c:v>60.0620000000012</c:v>
                </c:pt>
                <c:pt idx="68">
                  <c:v>60.0630000000013</c:v>
                </c:pt>
                <c:pt idx="69">
                  <c:v>60.0640000000013</c:v>
                </c:pt>
                <c:pt idx="70">
                  <c:v>60.0650000000013</c:v>
                </c:pt>
                <c:pt idx="71">
                  <c:v>60.0660000000013</c:v>
                </c:pt>
                <c:pt idx="72">
                  <c:v>60.0670000000013</c:v>
                </c:pt>
                <c:pt idx="73">
                  <c:v>60.0680000000013</c:v>
                </c:pt>
                <c:pt idx="74">
                  <c:v>60.0690000000013</c:v>
                </c:pt>
                <c:pt idx="75">
                  <c:v>60.0700000000013</c:v>
                </c:pt>
                <c:pt idx="76">
                  <c:v>60.0710000000013</c:v>
                </c:pt>
                <c:pt idx="77">
                  <c:v>60.0720000000013</c:v>
                </c:pt>
                <c:pt idx="78">
                  <c:v>60.0730000000013</c:v>
                </c:pt>
                <c:pt idx="79">
                  <c:v>60.0740000000013</c:v>
                </c:pt>
                <c:pt idx="80">
                  <c:v>60.0750000000013</c:v>
                </c:pt>
                <c:pt idx="81">
                  <c:v>60.0760000000013</c:v>
                </c:pt>
                <c:pt idx="82">
                  <c:v>60.0770000000013</c:v>
                </c:pt>
                <c:pt idx="83">
                  <c:v>60.0780000000013</c:v>
                </c:pt>
                <c:pt idx="84">
                  <c:v>60.0790000000013</c:v>
                </c:pt>
                <c:pt idx="85">
                  <c:v>60.0800000000013</c:v>
                </c:pt>
                <c:pt idx="86">
                  <c:v>60.0810000000013</c:v>
                </c:pt>
                <c:pt idx="87">
                  <c:v>60.0820000000013</c:v>
                </c:pt>
                <c:pt idx="88">
                  <c:v>60.0830000000013</c:v>
                </c:pt>
                <c:pt idx="89">
                  <c:v>60.0840000000014</c:v>
                </c:pt>
                <c:pt idx="90">
                  <c:v>60.0850000000014</c:v>
                </c:pt>
                <c:pt idx="91">
                  <c:v>60.0860000000014</c:v>
                </c:pt>
                <c:pt idx="92">
                  <c:v>60.0870000000014</c:v>
                </c:pt>
                <c:pt idx="93">
                  <c:v>60.0880000000014</c:v>
                </c:pt>
                <c:pt idx="94">
                  <c:v>60.0890000000014</c:v>
                </c:pt>
                <c:pt idx="95">
                  <c:v>60.0900000000014</c:v>
                </c:pt>
                <c:pt idx="96">
                  <c:v>60.0910000000014</c:v>
                </c:pt>
                <c:pt idx="97">
                  <c:v>60.0920000000014</c:v>
                </c:pt>
                <c:pt idx="98">
                  <c:v>60.0930000000014</c:v>
                </c:pt>
                <c:pt idx="99">
                  <c:v>60.0940000000014</c:v>
                </c:pt>
                <c:pt idx="100">
                  <c:v>60.0950000000014</c:v>
                </c:pt>
                <c:pt idx="101">
                  <c:v>60.0960000000014</c:v>
                </c:pt>
                <c:pt idx="102">
                  <c:v>60.0970000000014</c:v>
                </c:pt>
                <c:pt idx="103">
                  <c:v>60.0980000000014</c:v>
                </c:pt>
                <c:pt idx="104">
                  <c:v>60.0990000000014</c:v>
                </c:pt>
                <c:pt idx="105">
                  <c:v>60.1000000000014</c:v>
                </c:pt>
                <c:pt idx="106">
                  <c:v>60.1010000000014</c:v>
                </c:pt>
                <c:pt idx="107">
                  <c:v>60.1020000000014</c:v>
                </c:pt>
                <c:pt idx="108">
                  <c:v>60.1030000000014</c:v>
                </c:pt>
                <c:pt idx="109">
                  <c:v>60.1040000000014</c:v>
                </c:pt>
                <c:pt idx="110">
                  <c:v>60.1050000000015</c:v>
                </c:pt>
                <c:pt idx="111">
                  <c:v>60.1060000000015</c:v>
                </c:pt>
                <c:pt idx="112">
                  <c:v>60.1070000000015</c:v>
                </c:pt>
                <c:pt idx="113">
                  <c:v>60.1080000000015</c:v>
                </c:pt>
                <c:pt idx="114">
                  <c:v>60.1090000000015</c:v>
                </c:pt>
                <c:pt idx="115">
                  <c:v>60.1100000000015</c:v>
                </c:pt>
                <c:pt idx="116">
                  <c:v>60.1110000000015</c:v>
                </c:pt>
                <c:pt idx="117">
                  <c:v>60.1120000000015</c:v>
                </c:pt>
                <c:pt idx="118">
                  <c:v>60.1130000000015</c:v>
                </c:pt>
                <c:pt idx="119">
                  <c:v>60.1140000000015</c:v>
                </c:pt>
                <c:pt idx="120">
                  <c:v>60.1150000000015</c:v>
                </c:pt>
                <c:pt idx="121">
                  <c:v>60.1160000000015</c:v>
                </c:pt>
                <c:pt idx="122">
                  <c:v>60.1170000000015</c:v>
                </c:pt>
                <c:pt idx="123">
                  <c:v>60.1180000000015</c:v>
                </c:pt>
                <c:pt idx="124">
                  <c:v>60.1190000000015</c:v>
                </c:pt>
                <c:pt idx="125">
                  <c:v>60.1200000000015</c:v>
                </c:pt>
                <c:pt idx="126">
                  <c:v>60.1210000000015</c:v>
                </c:pt>
                <c:pt idx="127">
                  <c:v>60.1220000000015</c:v>
                </c:pt>
                <c:pt idx="128">
                  <c:v>60.1230000000015</c:v>
                </c:pt>
                <c:pt idx="129">
                  <c:v>60.1240000000015</c:v>
                </c:pt>
                <c:pt idx="130">
                  <c:v>60.1250000000015</c:v>
                </c:pt>
                <c:pt idx="131">
                  <c:v>60.1260000000016</c:v>
                </c:pt>
                <c:pt idx="132">
                  <c:v>60.1270000000016</c:v>
                </c:pt>
                <c:pt idx="133">
                  <c:v>60.1280000000016</c:v>
                </c:pt>
                <c:pt idx="134">
                  <c:v>60.1290000000016</c:v>
                </c:pt>
                <c:pt idx="135">
                  <c:v>60.1300000000016</c:v>
                </c:pt>
                <c:pt idx="136">
                  <c:v>60.1310000000016</c:v>
                </c:pt>
                <c:pt idx="137">
                  <c:v>60.1320000000016</c:v>
                </c:pt>
                <c:pt idx="138">
                  <c:v>60.1330000000016</c:v>
                </c:pt>
                <c:pt idx="139">
                  <c:v>60.1340000000016</c:v>
                </c:pt>
                <c:pt idx="140">
                  <c:v>60.1350000000016</c:v>
                </c:pt>
                <c:pt idx="141">
                  <c:v>60.1360000000016</c:v>
                </c:pt>
                <c:pt idx="142">
                  <c:v>60.1370000000016</c:v>
                </c:pt>
                <c:pt idx="143">
                  <c:v>60.1380000000016</c:v>
                </c:pt>
                <c:pt idx="144">
                  <c:v>60.1390000000016</c:v>
                </c:pt>
                <c:pt idx="145">
                  <c:v>60.1400000000016</c:v>
                </c:pt>
                <c:pt idx="146">
                  <c:v>60.1410000000016</c:v>
                </c:pt>
                <c:pt idx="147">
                  <c:v>60.1420000000016</c:v>
                </c:pt>
                <c:pt idx="148">
                  <c:v>60.1430000000016</c:v>
                </c:pt>
                <c:pt idx="149">
                  <c:v>60.1440000000016</c:v>
                </c:pt>
                <c:pt idx="150">
                  <c:v>60.1450000000016</c:v>
                </c:pt>
                <c:pt idx="151">
                  <c:v>60.1460000000016</c:v>
                </c:pt>
                <c:pt idx="152">
                  <c:v>60.1470000000017</c:v>
                </c:pt>
                <c:pt idx="153">
                  <c:v>60.1480000000017</c:v>
                </c:pt>
                <c:pt idx="154">
                  <c:v>60.1490000000017</c:v>
                </c:pt>
                <c:pt idx="155">
                  <c:v>60.1500000000017</c:v>
                </c:pt>
                <c:pt idx="156">
                  <c:v>60.1510000000017</c:v>
                </c:pt>
                <c:pt idx="157">
                  <c:v>60.1520000000017</c:v>
                </c:pt>
                <c:pt idx="158">
                  <c:v>60.1530000000017</c:v>
                </c:pt>
                <c:pt idx="159">
                  <c:v>60.1540000000017</c:v>
                </c:pt>
                <c:pt idx="160">
                  <c:v>60.1550000000017</c:v>
                </c:pt>
                <c:pt idx="161">
                  <c:v>60.1560000000017</c:v>
                </c:pt>
                <c:pt idx="162">
                  <c:v>60.1570000000017</c:v>
                </c:pt>
                <c:pt idx="163">
                  <c:v>60.1580000000017</c:v>
                </c:pt>
                <c:pt idx="164">
                  <c:v>60.1590000000017</c:v>
                </c:pt>
                <c:pt idx="165">
                  <c:v>60.1600000000017</c:v>
                </c:pt>
                <c:pt idx="166">
                  <c:v>60.1610000000017</c:v>
                </c:pt>
                <c:pt idx="167">
                  <c:v>60.1620000000017</c:v>
                </c:pt>
                <c:pt idx="168">
                  <c:v>60.1630000000017</c:v>
                </c:pt>
                <c:pt idx="169">
                  <c:v>60.1640000000017</c:v>
                </c:pt>
                <c:pt idx="170">
                  <c:v>60.1650000000017</c:v>
                </c:pt>
                <c:pt idx="171">
                  <c:v>60.1660000000017</c:v>
                </c:pt>
                <c:pt idx="172">
                  <c:v>60.1670000000017</c:v>
                </c:pt>
                <c:pt idx="173">
                  <c:v>60.1680000000018</c:v>
                </c:pt>
                <c:pt idx="174">
                  <c:v>60.1690000000018</c:v>
                </c:pt>
                <c:pt idx="175">
                  <c:v>60.1700000000018</c:v>
                </c:pt>
                <c:pt idx="176">
                  <c:v>60.1710000000018</c:v>
                </c:pt>
                <c:pt idx="177">
                  <c:v>60.1720000000018</c:v>
                </c:pt>
                <c:pt idx="178">
                  <c:v>60.1730000000018</c:v>
                </c:pt>
                <c:pt idx="179">
                  <c:v>60.1740000000018</c:v>
                </c:pt>
                <c:pt idx="180">
                  <c:v>60.1750000000018</c:v>
                </c:pt>
                <c:pt idx="181">
                  <c:v>60.1760000000018</c:v>
                </c:pt>
                <c:pt idx="182">
                  <c:v>60.1770000000018</c:v>
                </c:pt>
                <c:pt idx="183">
                  <c:v>60.1780000000018</c:v>
                </c:pt>
                <c:pt idx="184">
                  <c:v>60.1790000000018</c:v>
                </c:pt>
                <c:pt idx="185">
                  <c:v>60.1800000000018</c:v>
                </c:pt>
                <c:pt idx="186">
                  <c:v>60.1810000000018</c:v>
                </c:pt>
                <c:pt idx="187">
                  <c:v>60.1820000000018</c:v>
                </c:pt>
                <c:pt idx="188">
                  <c:v>60.1830000000018</c:v>
                </c:pt>
                <c:pt idx="189">
                  <c:v>60.1840000000018</c:v>
                </c:pt>
                <c:pt idx="190">
                  <c:v>60.1850000000018</c:v>
                </c:pt>
                <c:pt idx="191">
                  <c:v>60.1860000000018</c:v>
                </c:pt>
                <c:pt idx="192">
                  <c:v>60.1870000000018</c:v>
                </c:pt>
                <c:pt idx="193">
                  <c:v>60.1880000000018</c:v>
                </c:pt>
                <c:pt idx="194">
                  <c:v>60.1890000000019</c:v>
                </c:pt>
                <c:pt idx="195">
                  <c:v>60.1900000000019</c:v>
                </c:pt>
                <c:pt idx="196">
                  <c:v>60.1910000000019</c:v>
                </c:pt>
                <c:pt idx="197">
                  <c:v>60.1920000000019</c:v>
                </c:pt>
                <c:pt idx="198">
                  <c:v>60.1930000000019</c:v>
                </c:pt>
                <c:pt idx="199">
                  <c:v>60.1940000000019</c:v>
                </c:pt>
                <c:pt idx="200">
                  <c:v>60.1950000000019</c:v>
                </c:pt>
                <c:pt idx="201">
                  <c:v>60.1960000000019</c:v>
                </c:pt>
                <c:pt idx="202">
                  <c:v>60.1970000000019</c:v>
                </c:pt>
                <c:pt idx="203">
                  <c:v>60.1980000000019</c:v>
                </c:pt>
                <c:pt idx="204">
                  <c:v>60.1990000000019</c:v>
                </c:pt>
                <c:pt idx="205">
                  <c:v>60.2000000000019</c:v>
                </c:pt>
              </c:numCache>
            </c:numRef>
          </c:xVal>
          <c:yVal>
            <c:numRef>
              <c:f>Parameters!$I$214:$I$419</c:f>
              <c:numCache>
                <c:ptCount val="206"/>
                <c:pt idx="0">
                  <c:v>46785.599998442645</c:v>
                </c:pt>
                <c:pt idx="1">
                  <c:v>9357.119999954473</c:v>
                </c:pt>
                <c:pt idx="2">
                  <c:v>4678.559995323193</c:v>
                </c:pt>
                <c:pt idx="3">
                  <c:v>2339.279998833418</c:v>
                </c:pt>
                <c:pt idx="4">
                  <c:v>1559.51999947899</c:v>
                </c:pt>
                <c:pt idx="5">
                  <c:v>1169.6399997075869</c:v>
                </c:pt>
                <c:pt idx="6">
                  <c:v>935.7119998132748</c:v>
                </c:pt>
                <c:pt idx="7">
                  <c:v>779.7599998696975</c:v>
                </c:pt>
                <c:pt idx="8">
                  <c:v>668.3657141901957</c:v>
                </c:pt>
                <c:pt idx="9">
                  <c:v>584.8199999270323</c:v>
                </c:pt>
                <c:pt idx="10">
                  <c:v>519.8399999420654</c:v>
                </c:pt>
                <c:pt idx="11">
                  <c:v>467.85599995317784</c:v>
                </c:pt>
                <c:pt idx="12">
                  <c:v>425.323636325027</c:v>
                </c:pt>
                <c:pt idx="13">
                  <c:v>389.8799999673993</c:v>
                </c:pt>
                <c:pt idx="14">
                  <c:v>359.88923074151467</c:v>
                </c:pt>
                <c:pt idx="15">
                  <c:v>334.18285711901257</c:v>
                </c:pt>
                <c:pt idx="16">
                  <c:v>311.90399997912755</c:v>
                </c:pt>
                <c:pt idx="17">
                  <c:v>292.409999981696</c:v>
                </c:pt>
                <c:pt idx="18">
                  <c:v>275.2094117485282</c:v>
                </c:pt>
                <c:pt idx="19">
                  <c:v>259.91999998549966</c:v>
                </c:pt>
                <c:pt idx="20">
                  <c:v>246.23999999999907</c:v>
                </c:pt>
                <c:pt idx="21">
                  <c:v>239.92615384612304</c:v>
                </c:pt>
                <c:pt idx="22">
                  <c:v>235.1035175879207</c:v>
                </c:pt>
                <c:pt idx="23">
                  <c:v>233.92799998830714</c:v>
                </c:pt>
                <c:pt idx="24">
                  <c:v>232.76417910446418</c:v>
                </c:pt>
                <c:pt idx="25">
                  <c:v>228.2224390243873</c:v>
                </c:pt>
                <c:pt idx="26">
                  <c:v>222.7885714285428</c:v>
                </c:pt>
                <c:pt idx="27">
                  <c:v>212.6618181711677</c:v>
                </c:pt>
                <c:pt idx="28">
                  <c:v>203.41565216418837</c:v>
                </c:pt>
                <c:pt idx="29">
                  <c:v>194.9399999910293</c:v>
                </c:pt>
                <c:pt idx="30">
                  <c:v>187.1423999917494</c:v>
                </c:pt>
                <c:pt idx="31">
                  <c:v>179.94461537700272</c:v>
                </c:pt>
                <c:pt idx="32">
                  <c:v>173.27999999290958</c:v>
                </c:pt>
                <c:pt idx="33">
                  <c:v>167.09142856484894</c:v>
                </c:pt>
                <c:pt idx="34">
                  <c:v>161.32965516629255</c:v>
                </c:pt>
                <c:pt idx="35">
                  <c:v>155.95199999425475</c:v>
                </c:pt>
                <c:pt idx="36">
                  <c:v>150.921290317211</c:v>
                </c:pt>
                <c:pt idx="37">
                  <c:v>146.20499999497093</c:v>
                </c:pt>
                <c:pt idx="38">
                  <c:v>141.77454544979565</c:v>
                </c:pt>
                <c:pt idx="39">
                  <c:v>137.6047058778875</c:v>
                </c:pt>
                <c:pt idx="40">
                  <c:v>133.6731428529375</c:v>
                </c:pt>
                <c:pt idx="41">
                  <c:v>129.95999999600747</c:v>
                </c:pt>
                <c:pt idx="42">
                  <c:v>126.44756756379559</c:v>
                </c:pt>
                <c:pt idx="43">
                  <c:v>123.11999999643119</c:v>
                </c:pt>
                <c:pt idx="44">
                  <c:v>119.96307691967381</c:v>
                </c:pt>
                <c:pt idx="45">
                  <c:v>116.96399999677148</c:v>
                </c:pt>
                <c:pt idx="46">
                  <c:v>114.11121950912839</c:v>
                </c:pt>
                <c:pt idx="47">
                  <c:v>111.39428571108654</c:v>
                </c:pt>
                <c:pt idx="48">
                  <c:v>108.80372092718612</c:v>
                </c:pt>
                <c:pt idx="49">
                  <c:v>106.33090908800497</c:v>
                </c:pt>
                <c:pt idx="50">
                  <c:v>103.96799999721227</c:v>
                </c:pt>
                <c:pt idx="51">
                  <c:v>101.70782608429364</c:v>
                </c:pt>
                <c:pt idx="52">
                  <c:v>99.54382978468801</c:v>
                </c:pt>
                <c:pt idx="53">
                  <c:v>97.46999999754907</c:v>
                </c:pt>
                <c:pt idx="54">
                  <c:v>95.48081632418307</c:v>
                </c:pt>
                <c:pt idx="55">
                  <c:v>93.5711999977496</c:v>
                </c:pt>
                <c:pt idx="56">
                  <c:v>91.73647058606353</c:v>
                </c:pt>
                <c:pt idx="57">
                  <c:v>89.97230769022254</c:v>
                </c:pt>
                <c:pt idx="58">
                  <c:v>88.2747169791286</c:v>
                </c:pt>
                <c:pt idx="59">
                  <c:v>86.63999999806222</c:v>
                </c:pt>
                <c:pt idx="60">
                  <c:v>85.06472727086279</c:v>
                </c:pt>
                <c:pt idx="61">
                  <c:v>83.54571428391914</c:v>
                </c:pt>
                <c:pt idx="62">
                  <c:v>82.07999999826028</c:v>
                </c:pt>
                <c:pt idx="63">
                  <c:v>80.66482758452976</c:v>
                </c:pt>
                <c:pt idx="64">
                  <c:v>79.29762711702632</c:v>
                </c:pt>
                <c:pt idx="65">
                  <c:v>77.9759999984294</c:v>
                </c:pt>
                <c:pt idx="66">
                  <c:v>76.69770491651607</c:v>
                </c:pt>
                <c:pt idx="67">
                  <c:v>75.46064515982488</c:v>
                </c:pt>
                <c:pt idx="68">
                  <c:v>74.26285714131485</c:v>
                </c:pt>
                <c:pt idx="69">
                  <c:v>73.10249999850808</c:v>
                </c:pt>
                <c:pt idx="70">
                  <c:v>71.97784615240228</c:v>
                </c:pt>
                <c:pt idx="71">
                  <c:v>70.88727272586705</c:v>
                </c:pt>
                <c:pt idx="72">
                  <c:v>69.82925372998159</c:v>
                </c:pt>
                <c:pt idx="73">
                  <c:v>68.80235293985679</c:v>
                </c:pt>
                <c:pt idx="74">
                  <c:v>67.80521739001786</c:v>
                </c:pt>
                <c:pt idx="75">
                  <c:v>66.83657142732358</c:v>
                </c:pt>
                <c:pt idx="76">
                  <c:v>65.89521126639477</c:v>
                </c:pt>
                <c:pt idx="77">
                  <c:v>64.97999999881814</c:v>
                </c:pt>
                <c:pt idx="78">
                  <c:v>64.0898630125509</c:v>
                </c:pt>
                <c:pt idx="79">
                  <c:v>63.223783782668775</c:v>
                </c:pt>
                <c:pt idx="80">
                  <c:v>62.380799998910476</c:v>
                </c:pt>
                <c:pt idx="81">
                  <c:v>61.559999998940775</c:v>
                </c:pt>
                <c:pt idx="82">
                  <c:v>60.76051947948935</c:v>
                </c:pt>
                <c:pt idx="83">
                  <c:v>59.98153846053084</c:v>
                </c:pt>
                <c:pt idx="84">
                  <c:v>59.22227848003207</c:v>
                </c:pt>
                <c:pt idx="85">
                  <c:v>58.48199999904541</c:v>
                </c:pt>
                <c:pt idx="86">
                  <c:v>57.75999999906536</c:v>
                </c:pt>
                <c:pt idx="87">
                  <c:v>57.055609755187135</c:v>
                </c:pt>
                <c:pt idx="88">
                  <c:v>56.36819277019724</c:v>
                </c:pt>
                <c:pt idx="89">
                  <c:v>55.69714285620757</c:v>
                </c:pt>
                <c:pt idx="90">
                  <c:v>55.04188235202922</c:v>
                </c:pt>
                <c:pt idx="91">
                  <c:v>54.40186046422682</c:v>
                </c:pt>
                <c:pt idx="92">
                  <c:v>53.7765517232658</c:v>
                </c:pt>
                <c:pt idx="93">
                  <c:v>53.16545454460347</c:v>
                </c:pt>
                <c:pt idx="94">
                  <c:v>52.568089886809716</c:v>
                </c:pt>
                <c:pt idx="95">
                  <c:v>51.98399999918482</c:v>
                </c:pt>
                <c:pt idx="96">
                  <c:v>51.41274725195115</c:v>
                </c:pt>
                <c:pt idx="97">
                  <c:v>50.85391304270061</c:v>
                </c:pt>
                <c:pt idx="98">
                  <c:v>50.3070967734299</c:v>
                </c:pt>
                <c:pt idx="99">
                  <c:v>49.77191489287072</c:v>
                </c:pt>
                <c:pt idx="100">
                  <c:v>49.24799999927049</c:v>
                </c:pt>
                <c:pt idx="101">
                  <c:v>48.73499999928314</c:v>
                </c:pt>
                <c:pt idx="102">
                  <c:v>48.232577318886584</c:v>
                </c:pt>
                <c:pt idx="103">
                  <c:v>47.74040816257959</c:v>
                </c:pt>
                <c:pt idx="104">
                  <c:v>47.25818181750756</c:v>
                </c:pt>
                <c:pt idx="105">
                  <c:v>46.78559999934021</c:v>
                </c:pt>
                <c:pt idx="106">
                  <c:v>46.322376236978</c:v>
                </c:pt>
                <c:pt idx="107">
                  <c:v>45.86823529348549</c:v>
                </c:pt>
                <c:pt idx="108">
                  <c:v>45.42291262073714</c:v>
                </c:pt>
                <c:pt idx="109">
                  <c:v>44.986153845544635</c:v>
                </c:pt>
                <c:pt idx="110">
                  <c:v>44.55771428507234</c:v>
                </c:pt>
                <c:pt idx="111">
                  <c:v>44.137358489937085</c:v>
                </c:pt>
                <c:pt idx="112">
                  <c:v>43.72485981246778</c:v>
                </c:pt>
                <c:pt idx="113">
                  <c:v>43.31999999939307</c:v>
                </c:pt>
                <c:pt idx="114">
                  <c:v>42.922568806744486</c:v>
                </c:pt>
                <c:pt idx="115">
                  <c:v>42.53236363578031</c:v>
                </c:pt>
                <c:pt idx="116">
                  <c:v>42.14918918861448</c:v>
                </c:pt>
                <c:pt idx="117">
                  <c:v>41.77285714229348</c:v>
                </c:pt>
                <c:pt idx="118">
                  <c:v>41.40318584015506</c:v>
                </c:pt>
                <c:pt idx="119">
                  <c:v>41.03999999945756</c:v>
                </c:pt>
                <c:pt idx="120">
                  <c:v>40.683130434247836</c:v>
                </c:pt>
                <c:pt idx="121">
                  <c:v>40.332413792578635</c:v>
                </c:pt>
                <c:pt idx="122">
                  <c:v>39.9876923071772</c:v>
                </c:pt>
                <c:pt idx="123">
                  <c:v>39.648813558813984</c:v>
                </c:pt>
                <c:pt idx="124">
                  <c:v>39.31563025160203</c:v>
                </c:pt>
                <c:pt idx="125">
                  <c:v>38.987999999510194</c:v>
                </c:pt>
                <c:pt idx="126">
                  <c:v>38.665785123483644</c:v>
                </c:pt>
                <c:pt idx="127">
                  <c:v>38.34885245854169</c:v>
                </c:pt>
                <c:pt idx="128">
                  <c:v>38.03707317026539</c:v>
                </c:pt>
                <c:pt idx="129">
                  <c:v>37.73032258018485</c:v>
                </c:pt>
                <c:pt idx="130">
                  <c:v>37.4284799995477</c:v>
                </c:pt>
                <c:pt idx="131">
                  <c:v>37.13142857095267</c:v>
                </c:pt>
                <c:pt idx="132">
                  <c:v>36.839055117642445</c:v>
                </c:pt>
                <c:pt idx="133">
                  <c:v>36.55124999954013</c:v>
                </c:pt>
                <c:pt idx="134">
                  <c:v>36.26790697629205</c:v>
                </c:pt>
                <c:pt idx="135">
                  <c:v>35.988923076476524</c:v>
                </c:pt>
                <c:pt idx="136">
                  <c:v>35.71419847284329</c:v>
                </c:pt>
                <c:pt idx="137">
                  <c:v>35.44363636320444</c:v>
                </c:pt>
                <c:pt idx="138">
                  <c:v>35.17714285671612</c:v>
                </c:pt>
                <c:pt idx="139">
                  <c:v>34.91462686525183</c:v>
                </c:pt>
                <c:pt idx="140">
                  <c:v>34.65599999958696</c:v>
                </c:pt>
                <c:pt idx="141">
                  <c:v>34.40117647018002</c:v>
                </c:pt>
                <c:pt idx="142">
                  <c:v>34.15007299229901</c:v>
                </c:pt>
                <c:pt idx="143">
                  <c:v>33.9026086952568</c:v>
                </c:pt>
                <c:pt idx="144">
                  <c:v>33.65870503558035</c:v>
                </c:pt>
                <c:pt idx="145">
                  <c:v>33.418285713900936</c:v>
                </c:pt>
                <c:pt idx="146">
                  <c:v>33.181276595365865</c:v>
                </c:pt>
                <c:pt idx="147">
                  <c:v>32.94760563342819</c:v>
                </c:pt>
                <c:pt idx="148">
                  <c:v>32.7172027968339</c:v>
                </c:pt>
                <c:pt idx="149">
                  <c:v>32.489999999636716</c:v>
                </c:pt>
                <c:pt idx="150">
                  <c:v>32.26593103412339</c:v>
                </c:pt>
                <c:pt idx="151">
                  <c:v>32.044931506495345</c:v>
                </c:pt>
                <c:pt idx="152">
                  <c:v>31.82693877513998</c:v>
                </c:pt>
                <c:pt idx="153">
                  <c:v>31.611891891525612</c:v>
                </c:pt>
                <c:pt idx="154">
                  <c:v>31.399731543263254</c:v>
                </c:pt>
                <c:pt idx="155">
                  <c:v>31.190399999644356</c:v>
                </c:pt>
                <c:pt idx="156">
                  <c:v>30.9838410592507</c:v>
                </c:pt>
                <c:pt idx="157">
                  <c:v>30.77999999965312</c:v>
                </c:pt>
                <c:pt idx="158">
                  <c:v>30.578823529069854</c:v>
                </c:pt>
                <c:pt idx="159">
                  <c:v>30.380259739921296</c:v>
                </c:pt>
                <c:pt idx="160">
                  <c:v>30.184258064182472</c:v>
                </c:pt>
                <c:pt idx="161">
                  <c:v>29.990769230440268</c:v>
                </c:pt>
                <c:pt idx="162">
                  <c:v>29.79974522260423</c:v>
                </c:pt>
                <c:pt idx="163">
                  <c:v>29.61113924018515</c:v>
                </c:pt>
                <c:pt idx="164">
                  <c:v>29.42490566006062</c:v>
                </c:pt>
                <c:pt idx="165">
                  <c:v>29.24099999968632</c:v>
                </c:pt>
                <c:pt idx="166">
                  <c:v>29.05937888167819</c:v>
                </c:pt>
                <c:pt idx="167">
                  <c:v>28.879999999694817</c:v>
                </c:pt>
                <c:pt idx="168">
                  <c:v>28.702822085587265</c:v>
                </c:pt>
                <c:pt idx="169">
                  <c:v>28.52780487775054</c:v>
                </c:pt>
                <c:pt idx="170">
                  <c:v>28.35490909061484</c:v>
                </c:pt>
                <c:pt idx="171">
                  <c:v>28.184096385250626</c:v>
                </c:pt>
                <c:pt idx="172">
                  <c:v>28.015329341029677</c:v>
                </c:pt>
                <c:pt idx="173">
                  <c:v>27.848571428271036</c:v>
                </c:pt>
                <c:pt idx="174">
                  <c:v>27.683786981950878</c:v>
                </c:pt>
                <c:pt idx="175">
                  <c:v>27.520941176176798</c:v>
                </c:pt>
                <c:pt idx="176">
                  <c:v>27.359999999709995</c:v>
                </c:pt>
                <c:pt idx="177">
                  <c:v>27.20093023227073</c:v>
                </c:pt>
                <c:pt idx="178">
                  <c:v>27.04369942168157</c:v>
                </c:pt>
                <c:pt idx="179">
                  <c:v>26.888275861788816</c:v>
                </c:pt>
                <c:pt idx="180">
                  <c:v>26.73462857115087</c:v>
                </c:pt>
                <c:pt idx="181">
                  <c:v>26.582727272453056</c:v>
                </c:pt>
                <c:pt idx="182">
                  <c:v>26.432542372610563</c:v>
                </c:pt>
                <c:pt idx="183">
                  <c:v>26.28404494355175</c:v>
                </c:pt>
                <c:pt idx="184">
                  <c:v>26.137206703645457</c:v>
                </c:pt>
                <c:pt idx="185">
                  <c:v>25.991999999738102</c:v>
                </c:pt>
                <c:pt idx="186">
                  <c:v>25.848397789795545</c:v>
                </c:pt>
                <c:pt idx="187">
                  <c:v>25.706373626117085</c:v>
                </c:pt>
                <c:pt idx="188">
                  <c:v>25.56590163909083</c:v>
                </c:pt>
                <c:pt idx="189">
                  <c:v>25.42695652148777</c:v>
                </c:pt>
                <c:pt idx="190">
                  <c:v>25.28951351326517</c:v>
                </c:pt>
                <c:pt idx="191">
                  <c:v>25.153548386851398</c:v>
                </c:pt>
                <c:pt idx="192">
                  <c:v>25.01903743291167</c:v>
                </c:pt>
                <c:pt idx="193">
                  <c:v>24.88595744656798</c:v>
                </c:pt>
                <c:pt idx="194">
                  <c:v>24.754285714034985</c:v>
                </c:pt>
                <c:pt idx="195">
                  <c:v>24.623999999751273</c:v>
                </c:pt>
                <c:pt idx="196">
                  <c:v>24.495078533785573</c:v>
                </c:pt>
                <c:pt idx="197">
                  <c:v>24.367499999756998</c:v>
                </c:pt>
                <c:pt idx="198">
                  <c:v>24.24124352307496</c:v>
                </c:pt>
                <c:pt idx="199">
                  <c:v>24.11628865955547</c:v>
                </c:pt>
                <c:pt idx="200">
                  <c:v>23.992615384379754</c:v>
                </c:pt>
                <c:pt idx="201">
                  <c:v>23.87020408139883</c:v>
                </c:pt>
                <c:pt idx="202">
                  <c:v>23.749035532763738</c:v>
                </c:pt>
                <c:pt idx="203">
                  <c:v>23.62909090886232</c:v>
                </c:pt>
                <c:pt idx="204">
                  <c:v>23.510351758567097</c:v>
                </c:pt>
                <c:pt idx="205">
                  <c:v>23.39279999977565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Parameters!$L$7</c:f>
              <c:strCache>
                <c:ptCount val="1"/>
                <c:pt idx="0">
                  <c:v>CPS1 Bound at 60 Hz SF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Parameters!$D$8:$D$213</c:f>
              <c:numCache>
                <c:ptCount val="206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</c:numCache>
            </c:numRef>
          </c:xVal>
          <c:yVal>
            <c:numRef>
              <c:f>Parameters!$L$8:$L$213</c:f>
              <c:numCache>
                <c:ptCount val="206"/>
                <c:pt idx="0">
                  <c:v>-2.5991999999999633</c:v>
                </c:pt>
                <c:pt idx="1">
                  <c:v>-2.6122613065326887</c:v>
                </c:pt>
                <c:pt idx="2">
                  <c:v>-2.62545454545454</c:v>
                </c:pt>
                <c:pt idx="3">
                  <c:v>-2.638781725888289</c:v>
                </c:pt>
                <c:pt idx="4">
                  <c:v>-2.6522448979592115</c:v>
                </c:pt>
                <c:pt idx="5">
                  <c:v>-2.66584615384615</c:v>
                </c:pt>
                <c:pt idx="6">
                  <c:v>-2.6795876288659435</c:v>
                </c:pt>
                <c:pt idx="7">
                  <c:v>-2.693471502590704</c:v>
                </c:pt>
                <c:pt idx="8">
                  <c:v>-2.707499999999998</c:v>
                </c:pt>
                <c:pt idx="9">
                  <c:v>-2.7216753926701216</c:v>
                </c:pt>
                <c:pt idx="10">
                  <c:v>-2.736000000000033</c:v>
                </c:pt>
                <c:pt idx="11">
                  <c:v>-2.75047619047619</c:v>
                </c:pt>
                <c:pt idx="12">
                  <c:v>-2.765106382980152</c:v>
                </c:pt>
                <c:pt idx="13">
                  <c:v>-2.7798930481298565</c:v>
                </c:pt>
                <c:pt idx="14">
                  <c:v>-2.794838709678915</c:v>
                </c:pt>
                <c:pt idx="15">
                  <c:v>-2.8099459459474225</c:v>
                </c:pt>
                <c:pt idx="16">
                  <c:v>-2.8252173913059138</c:v>
                </c:pt>
                <c:pt idx="17">
                  <c:v>-2.840655737706465</c:v>
                </c:pt>
                <c:pt idx="18">
                  <c:v>-2.8562637362652636</c:v>
                </c:pt>
                <c:pt idx="19">
                  <c:v>-2.872044198896648</c:v>
                </c:pt>
                <c:pt idx="20">
                  <c:v>-2.888000000001601</c:v>
                </c:pt>
                <c:pt idx="21">
                  <c:v>-2.9041340782138714</c:v>
                </c:pt>
                <c:pt idx="22">
                  <c:v>-2.9204494382039243</c:v>
                </c:pt>
                <c:pt idx="23">
                  <c:v>-2.9369491525440306</c:v>
                </c:pt>
                <c:pt idx="24">
                  <c:v>-2.9536363636380005</c:v>
                </c:pt>
                <c:pt idx="25">
                  <c:v>-2.9705142857160225</c:v>
                </c:pt>
                <c:pt idx="26">
                  <c:v>-2.9875862068982686</c:v>
                </c:pt>
                <c:pt idx="27">
                  <c:v>-3.0048554913311762</c:v>
                </c:pt>
                <c:pt idx="28">
                  <c:v>-3.0223255813971486</c:v>
                </c:pt>
                <c:pt idx="29">
                  <c:v>-3.0400000000017795</c:v>
                </c:pt>
                <c:pt idx="30">
                  <c:v>-3.057882352942935</c:v>
                </c:pt>
                <c:pt idx="31">
                  <c:v>-3.0759763313628135</c:v>
                </c:pt>
                <c:pt idx="32">
                  <c:v>-3.0942857142875604</c:v>
                </c:pt>
                <c:pt idx="33">
                  <c:v>-3.1128143712611642</c:v>
                </c:pt>
                <c:pt idx="34">
                  <c:v>-3.131566265064054</c:v>
                </c:pt>
                <c:pt idx="35">
                  <c:v>-3.15054545454927</c:v>
                </c:pt>
                <c:pt idx="36">
                  <c:v>-3.1697560975647923</c:v>
                </c:pt>
                <c:pt idx="37">
                  <c:v>-3.1892024539916872</c:v>
                </c:pt>
                <c:pt idx="38">
                  <c:v>-3.208888888892849</c:v>
                </c:pt>
                <c:pt idx="39">
                  <c:v>-3.2288198757803603</c:v>
                </c:pt>
                <c:pt idx="40">
                  <c:v>-3.2490000000041093</c:v>
                </c:pt>
                <c:pt idx="41">
                  <c:v>-3.2694339622682644</c:v>
                </c:pt>
                <c:pt idx="42">
                  <c:v>-3.290126582282598</c:v>
                </c:pt>
                <c:pt idx="43">
                  <c:v>-3.311082802552041</c:v>
                </c:pt>
                <c:pt idx="44">
                  <c:v>-3.332307692311968</c:v>
                </c:pt>
                <c:pt idx="45">
                  <c:v>-3.3538064516171837</c:v>
                </c:pt>
                <c:pt idx="46">
                  <c:v>-3.3755844155888566</c:v>
                </c:pt>
                <c:pt idx="47">
                  <c:v>-3.397647058827977</c:v>
                </c:pt>
                <c:pt idx="48">
                  <c:v>-3.4200000000044537</c:v>
                </c:pt>
                <c:pt idx="49">
                  <c:v>-3.4426490066271382</c:v>
                </c:pt>
                <c:pt idx="50">
                  <c:v>-3.4656000000046294</c:v>
                </c:pt>
                <c:pt idx="51">
                  <c:v>-3.488859060407322</c:v>
                </c:pt>
                <c:pt idx="52">
                  <c:v>-3.512432432437246</c:v>
                </c:pt>
                <c:pt idx="53">
                  <c:v>-3.536326530619461</c:v>
                </c:pt>
                <c:pt idx="54">
                  <c:v>-3.560547945212738</c:v>
                </c:pt>
                <c:pt idx="55">
                  <c:v>-3.585103448283339</c:v>
                </c:pt>
                <c:pt idx="56">
                  <c:v>-3.6100000000075227</c:v>
                </c:pt>
                <c:pt idx="57">
                  <c:v>-3.6352447552523244</c:v>
                </c:pt>
                <c:pt idx="58">
                  <c:v>-3.6608450704303346</c:v>
                </c:pt>
                <c:pt idx="59">
                  <c:v>-3.6868085106461477</c:v>
                </c:pt>
                <c:pt idx="60">
                  <c:v>-3.7131428571507574</c:v>
                </c:pt>
                <c:pt idx="61">
                  <c:v>-3.7398561151160568</c:v>
                </c:pt>
                <c:pt idx="62">
                  <c:v>-3.766956521747328</c:v>
                </c:pt>
                <c:pt idx="63">
                  <c:v>-3.7944525547527785</c:v>
                </c:pt>
                <c:pt idx="64">
                  <c:v>-3.8223529411849797</c:v>
                </c:pt>
                <c:pt idx="65">
                  <c:v>-3.850666666675236</c:v>
                </c:pt>
                <c:pt idx="66">
                  <c:v>-3.879402985083257</c:v>
                </c:pt>
                <c:pt idx="67">
                  <c:v>-3.9085714285803292</c:v>
                </c:pt>
                <c:pt idx="68">
                  <c:v>-3.9381818181907846</c:v>
                </c:pt>
                <c:pt idx="69">
                  <c:v>-3.9682442748181934</c:v>
                </c:pt>
                <c:pt idx="70">
                  <c:v>-3.9987692307785503</c:v>
                </c:pt>
                <c:pt idx="71">
                  <c:v>-4.029767441869857</c:v>
                </c:pt>
                <c:pt idx="72">
                  <c:v>-4.061250000009466</c:v>
                </c:pt>
                <c:pt idx="73">
                  <c:v>-4.093228346466462</c:v>
                </c:pt>
                <c:pt idx="74">
                  <c:v>-4.125714285727391</c:v>
                </c:pt>
                <c:pt idx="75">
                  <c:v>-4.158720000013238</c:v>
                </c:pt>
                <c:pt idx="76">
                  <c:v>-4.192258064529743</c:v>
                </c:pt>
                <c:pt idx="77">
                  <c:v>-4.2263414634283905</c:v>
                </c:pt>
                <c:pt idx="78">
                  <c:v>-4.260983606571279</c:v>
                </c:pt>
                <c:pt idx="79">
                  <c:v>-4.29619834712174</c:v>
                </c:pt>
                <c:pt idx="80">
                  <c:v>-4.332000000014457</c:v>
                </c:pt>
                <c:pt idx="81">
                  <c:v>-4.368403361359153</c:v>
                </c:pt>
                <c:pt idx="82">
                  <c:v>-4.405423728828602</c:v>
                </c:pt>
                <c:pt idx="83">
                  <c:v>-4.443076923092135</c:v>
                </c:pt>
                <c:pt idx="84">
                  <c:v>-4.4813793103602135</c:v>
                </c:pt>
                <c:pt idx="85">
                  <c:v>-4.520347826102799</c:v>
                </c:pt>
                <c:pt idx="86">
                  <c:v>-4.560000000016028</c:v>
                </c:pt>
                <c:pt idx="87">
                  <c:v>-4.600353982317103</c:v>
                </c:pt>
                <c:pt idx="88">
                  <c:v>-4.641428571445278</c:v>
                </c:pt>
                <c:pt idx="89">
                  <c:v>-4.683243243260154</c:v>
                </c:pt>
                <c:pt idx="90">
                  <c:v>-4.725818181835302</c:v>
                </c:pt>
                <c:pt idx="91">
                  <c:v>-4.769174311944249</c:v>
                </c:pt>
                <c:pt idx="92">
                  <c:v>-4.813333333351201</c:v>
                </c:pt>
                <c:pt idx="93">
                  <c:v>-4.858317757027444</c:v>
                </c:pt>
                <c:pt idx="94">
                  <c:v>-4.904150943414889</c:v>
                </c:pt>
                <c:pt idx="95">
                  <c:v>-4.950857142880743</c:v>
                </c:pt>
                <c:pt idx="96">
                  <c:v>-4.998461538485482</c:v>
                </c:pt>
                <c:pt idx="97">
                  <c:v>-5.046990291286781</c:v>
                </c:pt>
                <c:pt idx="98">
                  <c:v>-5.096470588260308</c:v>
                </c:pt>
                <c:pt idx="99">
                  <c:v>-5.1469306930947</c:v>
                </c:pt>
                <c:pt idx="100">
                  <c:v>-5.198400000026151</c:v>
                </c:pt>
                <c:pt idx="101">
                  <c:v>-5.25090909093565</c:v>
                </c:pt>
                <c:pt idx="102">
                  <c:v>-5.3044897959453445</c:v>
                </c:pt>
                <c:pt idx="103">
                  <c:v>-5.359175257759759</c:v>
                </c:pt>
                <c:pt idx="104">
                  <c:v>-5.415000000028251</c:v>
                </c:pt>
                <c:pt idx="105">
                  <c:v>-5.472000000028715</c:v>
                </c:pt>
                <c:pt idx="106">
                  <c:v>-5.530212765987057</c:v>
                </c:pt>
                <c:pt idx="107">
                  <c:v>-5.589677419384949</c:v>
                </c:pt>
                <c:pt idx="108">
                  <c:v>-5.65043478263932</c:v>
                </c:pt>
                <c:pt idx="109">
                  <c:v>-5.712527472559074</c:v>
                </c:pt>
                <c:pt idx="110">
                  <c:v>-5.776000000032158</c:v>
                </c:pt>
                <c:pt idx="111">
                  <c:v>-5.840898876437226</c:v>
                </c:pt>
                <c:pt idx="112">
                  <c:v>-5.907272727306528</c:v>
                </c:pt>
                <c:pt idx="113">
                  <c:v>-5.975172413827525</c:v>
                </c:pt>
                <c:pt idx="114">
                  <c:v>-6.044651162825761</c:v>
                </c:pt>
                <c:pt idx="115">
                  <c:v>-6.115764705918078</c:v>
                </c:pt>
                <c:pt idx="116">
                  <c:v>-6.188571428615691</c:v>
                </c:pt>
                <c:pt idx="117">
                  <c:v>-6.263132530165641</c:v>
                </c:pt>
                <c:pt idx="118">
                  <c:v>-6.339512195168587</c:v>
                </c:pt>
                <c:pt idx="119">
                  <c:v>-6.417777777825387</c:v>
                </c:pt>
                <c:pt idx="120">
                  <c:v>-6.498000000048618</c:v>
                </c:pt>
                <c:pt idx="121">
                  <c:v>-6.5802531646072175</c:v>
                </c:pt>
                <c:pt idx="122">
                  <c:v>-6.664615384666738</c:v>
                </c:pt>
                <c:pt idx="123">
                  <c:v>-6.751168831221322</c:v>
                </c:pt>
                <c:pt idx="124">
                  <c:v>-6.840000000054311</c:v>
                </c:pt>
                <c:pt idx="125">
                  <c:v>-6.931200000055554</c:v>
                </c:pt>
                <c:pt idx="126">
                  <c:v>-7.024864864921709</c:v>
                </c:pt>
                <c:pt idx="127">
                  <c:v>-7.121095890469143</c:v>
                </c:pt>
                <c:pt idx="128">
                  <c:v>-7.220000000060291</c:v>
                </c:pt>
                <c:pt idx="129">
                  <c:v>-7.321690140906831</c:v>
                </c:pt>
                <c:pt idx="130">
                  <c:v>-7.426285714349005</c:v>
                </c:pt>
                <c:pt idx="131">
                  <c:v>-7.5339130435439206</c:v>
                </c:pt>
                <c:pt idx="132">
                  <c:v>-7.6447058824202845</c:v>
                </c:pt>
                <c:pt idx="133">
                  <c:v>-7.7588059702183525</c:v>
                </c:pt>
                <c:pt idx="134">
                  <c:v>-7.876363636435414</c:v>
                </c:pt>
                <c:pt idx="135">
                  <c:v>-7.997538461612179</c:v>
                </c:pt>
                <c:pt idx="136">
                  <c:v>-8.122500000075743</c:v>
                </c:pt>
                <c:pt idx="137">
                  <c:v>-8.251428571520393</c:v>
                </c:pt>
                <c:pt idx="138">
                  <c:v>-8.38451612912675</c:v>
                </c:pt>
                <c:pt idx="139">
                  <c:v>-8.521967213213035</c:v>
                </c:pt>
                <c:pt idx="140">
                  <c:v>-8.664000000101248</c:v>
                </c:pt>
                <c:pt idx="141">
                  <c:v>-8.81084745773148</c:v>
                </c:pt>
                <c:pt idx="142">
                  <c:v>-8.962758620797286</c:v>
                </c:pt>
                <c:pt idx="143">
                  <c:v>-9.120000000112205</c:v>
                </c:pt>
                <c:pt idx="144">
                  <c:v>-9.282857142973004</c:v>
                </c:pt>
                <c:pt idx="145">
                  <c:v>-9.451636363756077</c:v>
                </c:pt>
                <c:pt idx="146">
                  <c:v>-9.626666666791705</c:v>
                </c:pt>
                <c:pt idx="147">
                  <c:v>-9.808301886921821</c:v>
                </c:pt>
                <c:pt idx="148">
                  <c:v>-9.996923077057023</c:v>
                </c:pt>
                <c:pt idx="149">
                  <c:v>-10.192941176610793</c:v>
                </c:pt>
                <c:pt idx="150">
                  <c:v>-10.396800000145385</c:v>
                </c:pt>
                <c:pt idx="151">
                  <c:v>-10.608979591987609</c:v>
                </c:pt>
                <c:pt idx="152">
                  <c:v>-10.830000000158304</c:v>
                </c:pt>
                <c:pt idx="153">
                  <c:v>-11.060425532079458</c:v>
                </c:pt>
                <c:pt idx="154">
                  <c:v>-11.300869565388615</c:v>
                </c:pt>
                <c:pt idx="155">
                  <c:v>-11.552000000180144</c:v>
                </c:pt>
                <c:pt idx="156">
                  <c:v>-11.814545454733254</c:v>
                </c:pt>
                <c:pt idx="157">
                  <c:v>-12.089302325777375</c:v>
                </c:pt>
                <c:pt idx="158">
                  <c:v>-12.377142857379003</c:v>
                </c:pt>
                <c:pt idx="159">
                  <c:v>-12.679024390490987</c:v>
                </c:pt>
                <c:pt idx="160">
                  <c:v>-12.996000000258835</c:v>
                </c:pt>
                <c:pt idx="161">
                  <c:v>-13.329230769504681</c:v>
                </c:pt>
                <c:pt idx="162">
                  <c:v>-13.680000000287679</c:v>
                </c:pt>
                <c:pt idx="163">
                  <c:v>-14.049729730032283</c:v>
                </c:pt>
                <c:pt idx="164">
                  <c:v>-14.440000000321511</c:v>
                </c:pt>
                <c:pt idx="165">
                  <c:v>-14.852571428910585</c:v>
                </c:pt>
                <c:pt idx="166">
                  <c:v>-15.289411765064235</c:v>
                </c:pt>
                <c:pt idx="167">
                  <c:v>-15.752727273109953</c:v>
                </c:pt>
                <c:pt idx="168">
                  <c:v>-16.24500000040579</c:v>
                </c:pt>
                <c:pt idx="169">
                  <c:v>-16.769032258495645</c:v>
                </c:pt>
                <c:pt idx="170">
                  <c:v>-17.328000000463106</c:v>
                </c:pt>
                <c:pt idx="171">
                  <c:v>-17.925517241873465</c:v>
                </c:pt>
                <c:pt idx="172">
                  <c:v>-18.565714286242823</c:v>
                </c:pt>
                <c:pt idx="173">
                  <c:v>-19.25333333390515</c:v>
                </c:pt>
                <c:pt idx="174">
                  <c:v>-19.99384615446101</c:v>
                </c:pt>
                <c:pt idx="175">
                  <c:v>-20.79360000066309</c:v>
                </c:pt>
                <c:pt idx="176">
                  <c:v>-21.66000000072381</c:v>
                </c:pt>
                <c:pt idx="177">
                  <c:v>-22.601739131220608</c:v>
                </c:pt>
                <c:pt idx="178">
                  <c:v>-23.629090909947298</c:v>
                </c:pt>
                <c:pt idx="179">
                  <c:v>-24.75428571534849</c:v>
                </c:pt>
                <c:pt idx="180">
                  <c:v>-25.358048780489774</c:v>
                </c:pt>
                <c:pt idx="181">
                  <c:v>-25.862686567165028</c:v>
                </c:pt>
                <c:pt idx="182">
                  <c:v>-25.992000001168684</c:v>
                </c:pt>
                <c:pt idx="183">
                  <c:v>-26.122613065326888</c:v>
                </c:pt>
                <c:pt idx="184">
                  <c:v>-26.65846153846053</c:v>
                </c:pt>
                <c:pt idx="185">
                  <c:v>-27.360000001291585</c:v>
                </c:pt>
                <c:pt idx="186">
                  <c:v>-28.880000001446742</c:v>
                </c:pt>
                <c:pt idx="187">
                  <c:v>-30.578823531029524</c:v>
                </c:pt>
                <c:pt idx="188">
                  <c:v>-32.490000001821564</c:v>
                </c:pt>
                <c:pt idx="189">
                  <c:v>-34.65600000208357</c:v>
                </c:pt>
                <c:pt idx="190">
                  <c:v>-37.13142857381424</c:v>
                </c:pt>
                <c:pt idx="191">
                  <c:v>-39.987692310451955</c:v>
                </c:pt>
                <c:pt idx="192">
                  <c:v>-43.320000003255984</c:v>
                </c:pt>
                <c:pt idx="193">
                  <c:v>-47.258181822046694</c:v>
                </c:pt>
                <c:pt idx="194">
                  <c:v>-51.984000004664395</c:v>
                </c:pt>
                <c:pt idx="195">
                  <c:v>-57.76000000578915</c:v>
                </c:pt>
                <c:pt idx="196">
                  <c:v>-64.98000000730796</c:v>
                </c:pt>
                <c:pt idx="197">
                  <c:v>-74.26285715237752</c:v>
                </c:pt>
                <c:pt idx="198">
                  <c:v>-86.64000001302722</c:v>
                </c:pt>
                <c:pt idx="199">
                  <c:v>-103.96800001871074</c:v>
                </c:pt>
                <c:pt idx="200">
                  <c:v>-129.9600000291598</c:v>
                </c:pt>
                <c:pt idx="201">
                  <c:v>-173.28000005211544</c:v>
                </c:pt>
                <c:pt idx="202">
                  <c:v>-259.9200001169569</c:v>
                </c:pt>
                <c:pt idx="203">
                  <c:v>-519.8400000012116</c:v>
                </c:pt>
                <c:pt idx="204">
                  <c:v>-1039.6799999950358</c:v>
                </c:pt>
                <c:pt idx="205">
                  <c:v>-5198.399999827431</c:v>
                </c:pt>
              </c:numCache>
            </c:numRef>
          </c:yVal>
          <c:smooth val="1"/>
        </c:ser>
        <c:ser>
          <c:idx val="3"/>
          <c:order val="2"/>
          <c:tx>
            <c:v>BAAL_Low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Parameters!$D$8:$D$419</c:f>
              <c:numCache>
                <c:ptCount val="206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</c:numCache>
            </c:numRef>
          </c:xVal>
          <c:yVal>
            <c:numRef>
              <c:f>Parameters!$F$8:$F$213</c:f>
              <c:numCache>
                <c:ptCount val="206"/>
                <c:pt idx="0">
                  <c:v>-23.39279988303355</c:v>
                </c:pt>
                <c:pt idx="1">
                  <c:v>-23.5103516406496</c:v>
                </c:pt>
                <c:pt idx="2">
                  <c:v>-23.62909078974988</c:v>
                </c:pt>
                <c:pt idx="3">
                  <c:v>-23.749035412438964</c:v>
                </c:pt>
                <c:pt idx="4">
                  <c:v>-23.870203959843987</c:v>
                </c:pt>
                <c:pt idx="5">
                  <c:v>-23.992615261574123</c:v>
                </c:pt>
                <c:pt idx="6">
                  <c:v>-24.11628853548054</c:v>
                </c:pt>
                <c:pt idx="7">
                  <c:v>-24.24124339771184</c:v>
                </c:pt>
                <c:pt idx="8">
                  <c:v>-24.36749987308371</c:v>
                </c:pt>
                <c:pt idx="9">
                  <c:v>-24.49507840578239</c:v>
                </c:pt>
                <c:pt idx="10">
                  <c:v>-24.623999870398066</c:v>
                </c:pt>
                <c:pt idx="11">
                  <c:v>-24.75428558330841</c:v>
                </c:pt>
                <c:pt idx="12">
                  <c:v>-24.885957314446998</c:v>
                </c:pt>
                <c:pt idx="13">
                  <c:v>-25.0190372993748</c:v>
                </c:pt>
                <c:pt idx="14">
                  <c:v>-25.153548251873826</c:v>
                </c:pt>
                <c:pt idx="15">
                  <c:v>-25.289513376824438</c:v>
                </c:pt>
                <c:pt idx="16">
                  <c:v>-25.426956383560942</c:v>
                </c:pt>
                <c:pt idx="17">
                  <c:v>-25.56590149965149</c:v>
                </c:pt>
                <c:pt idx="18">
                  <c:v>-25.706373485141235</c:v>
                </c:pt>
                <c:pt idx="19">
                  <c:v>-25.84839764725866</c:v>
                </c:pt>
                <c:pt idx="20">
                  <c:v>-25.991999855612054</c:v>
                </c:pt>
                <c:pt idx="21">
                  <c:v>-26.137206557904562</c:v>
                </c:pt>
                <c:pt idx="22">
                  <c:v>-26.284044796169763</c:v>
                </c:pt>
                <c:pt idx="23">
                  <c:v>-26.43254222355748</c:v>
                </c:pt>
                <c:pt idx="24">
                  <c:v>-26.582727121701378</c:v>
                </c:pt>
                <c:pt idx="25">
                  <c:v>-26.734628418672475</c:v>
                </c:pt>
                <c:pt idx="26">
                  <c:v>-26.888275707551664</c:v>
                </c:pt>
                <c:pt idx="27">
                  <c:v>-27.043699265656173</c:v>
                </c:pt>
                <c:pt idx="28">
                  <c:v>-27.200930074426935</c:v>
                </c:pt>
                <c:pt idx="29">
                  <c:v>-27.35999984001354</c:v>
                </c:pt>
                <c:pt idx="30">
                  <c:v>-27.520941014596037</c:v>
                </c:pt>
                <c:pt idx="31">
                  <c:v>-27.683786818453424</c:v>
                </c:pt>
                <c:pt idx="32">
                  <c:v>-27.848571262820215</c:v>
                </c:pt>
                <c:pt idx="33">
                  <c:v>-28.015329173591475</c:v>
                </c:pt>
                <c:pt idx="34">
                  <c:v>-28.184096215790223</c:v>
                </c:pt>
                <c:pt idx="35">
                  <c:v>-28.354908919092928</c:v>
                </c:pt>
                <c:pt idx="36">
                  <c:v>-28.52780470413052</c:v>
                </c:pt>
                <c:pt idx="37">
                  <c:v>-28.702821909831655</c:v>
                </c:pt>
                <c:pt idx="38">
                  <c:v>-28.87999982176142</c:v>
                </c:pt>
                <c:pt idx="39">
                  <c:v>-29.059378701527574</c:v>
                </c:pt>
                <c:pt idx="40">
                  <c:v>-29.240999817278087</c:v>
                </c:pt>
                <c:pt idx="41">
                  <c:v>-29.424905475349416</c:v>
                </c:pt>
                <c:pt idx="42">
                  <c:v>-29.611139053128426</c:v>
                </c:pt>
                <c:pt idx="43">
                  <c:v>-29.799745033158377</c:v>
                </c:pt>
                <c:pt idx="44">
                  <c:v>-29.990769038556472</c:v>
                </c:pt>
                <c:pt idx="45">
                  <c:v>-30.184257869814772</c:v>
                </c:pt>
                <c:pt idx="46">
                  <c:v>-30.380259543022543</c:v>
                </c:pt>
                <c:pt idx="47">
                  <c:v>-30.57882332958743</c:v>
                </c:pt>
                <c:pt idx="48">
                  <c:v>-30.779999797537297</c:v>
                </c:pt>
                <c:pt idx="49">
                  <c:v>-30.98384085445044</c:v>
                </c:pt>
                <c:pt idx="50">
                  <c:v>-31.19039979210284</c:v>
                </c:pt>
                <c:pt idx="51">
                  <c:v>-31.399731332926603</c:v>
                </c:pt>
                <c:pt idx="52">
                  <c:v>-31.611891678338488</c:v>
                </c:pt>
                <c:pt idx="53">
                  <c:v>-31.82693855906248</c:v>
                </c:pt>
                <c:pt idx="54">
                  <c:v>-32.04493128742591</c:v>
                </c:pt>
                <c:pt idx="55">
                  <c:v>-32.26593081202347</c:v>
                </c:pt>
                <c:pt idx="56">
                  <c:v>-32.48999977443977</c:v>
                </c:pt>
                <c:pt idx="57">
                  <c:v>-32.71720256847633</c:v>
                </c:pt>
                <c:pt idx="58">
                  <c:v>-32.94760540184463</c:v>
                </c:pt>
                <c:pt idx="59">
                  <c:v>-33.18127636048412</c:v>
                </c:pt>
                <c:pt idx="60">
                  <c:v>-33.41828547565175</c:v>
                </c:pt>
                <c:pt idx="61">
                  <c:v>-33.658704793892504</c:v>
                </c:pt>
                <c:pt idx="62">
                  <c:v>-33.90260845005181</c:v>
                </c:pt>
                <c:pt idx="63">
                  <c:v>-34.15007274350131</c:v>
                </c:pt>
                <c:pt idx="64">
                  <c:v>-34.40117621771188</c:v>
                </c:pt>
                <c:pt idx="65">
                  <c:v>-34.65599974336288</c:v>
                </c:pt>
                <c:pt idx="66">
                  <c:v>-34.914626605189234</c:v>
                </c:pt>
                <c:pt idx="67">
                  <c:v>-35.17714259272998</c:v>
                </c:pt>
                <c:pt idx="68">
                  <c:v>-35.443636095201455</c:v>
                </c:pt>
                <c:pt idx="69">
                  <c:v>-35.71419820073304</c:v>
                </c:pt>
                <c:pt idx="70">
                  <c:v>-35.988922800165824</c:v>
                </c:pt>
                <c:pt idx="71">
                  <c:v>-36.26790669567887</c:v>
                </c:pt>
                <c:pt idx="72">
                  <c:v>-36.55124971452524</c:v>
                </c:pt>
                <c:pt idx="73">
                  <c:v>-36.83905482812352</c:v>
                </c:pt>
                <c:pt idx="74">
                  <c:v>-37.131428276849284</c:v>
                </c:pt>
                <c:pt idx="75">
                  <c:v>-37.428479700687916</c:v>
                </c:pt>
                <c:pt idx="76">
                  <c:v>-37.73032227648748</c:v>
                </c:pt>
                <c:pt idx="77">
                  <c:v>-38.03707286160758</c:v>
                </c:pt>
                <c:pt idx="78">
                  <c:v>-38.34885214480318</c:v>
                </c:pt>
                <c:pt idx="79">
                  <c:v>-38.665784804540216</c:v>
                </c:pt>
                <c:pt idx="80">
                  <c:v>-38.98799967522658</c:v>
                </c:pt>
                <c:pt idx="81">
                  <c:v>-39.31562992184537</c:v>
                </c:pt>
                <c:pt idx="82">
                  <c:v>-39.64881322344693</c:v>
                </c:pt>
                <c:pt idx="83">
                  <c:v>-39.98769196605045</c:v>
                </c:pt>
                <c:pt idx="84">
                  <c:v>-40.33241344554504</c:v>
                </c:pt>
                <c:pt idx="85">
                  <c:v>-40.68313008115515</c:v>
                </c:pt>
                <c:pt idx="86">
                  <c:v>-41.039999640140536</c:v>
                </c:pt>
                <c:pt idx="87">
                  <c:v>-41.403185474450304</c:v>
                </c:pt>
                <c:pt idx="88">
                  <c:v>-41.77285677003178</c:v>
                </c:pt>
                <c:pt idx="89">
                  <c:v>-42.14918880961515</c:v>
                </c:pt>
                <c:pt idx="90">
                  <c:v>-42.53236324985601</c:v>
                </c:pt>
                <c:pt idx="91">
                  <c:v>-42.92256841370933</c:v>
                </c:pt>
                <c:pt idx="92">
                  <c:v>-43.31999959904578</c:v>
                </c:pt>
                <c:pt idx="93">
                  <c:v>-43.724859404599485</c:v>
                </c:pt>
                <c:pt idx="94">
                  <c:v>-44.13735807433983</c:v>
                </c:pt>
                <c:pt idx="95">
                  <c:v>-44.557713861563464</c:v>
                </c:pt>
                <c:pt idx="96">
                  <c:v>-44.98615341380609</c:v>
                </c:pt>
                <c:pt idx="97">
                  <c:v>-45.42291218057776</c:v>
                </c:pt>
                <c:pt idx="98">
                  <c:v>-45.86823484465004</c:v>
                </c:pt>
                <c:pt idx="99">
                  <c:v>-46.32237577921072</c:v>
                </c:pt>
                <c:pt idx="100">
                  <c:v>-46.78559953237513</c:v>
                </c:pt>
                <c:pt idx="101">
                  <c:v>-47.2581813410612</c:v>
                </c:pt>
                <c:pt idx="102">
                  <c:v>-47.74040767635676</c:v>
                </c:pt>
                <c:pt idx="103">
                  <c:v>-48.2325768225904</c:v>
                </c:pt>
                <c:pt idx="104">
                  <c:v>-48.7349994925936</c:v>
                </c:pt>
                <c:pt idx="105">
                  <c:v>-49.24799948185398</c:v>
                </c:pt>
                <c:pt idx="106">
                  <c:v>-49.771914364390554</c:v>
                </c:pt>
                <c:pt idx="107">
                  <c:v>-50.30709623352346</c:v>
                </c:pt>
                <c:pt idx="108">
                  <c:v>-50.85391249098936</c:v>
                </c:pt>
                <c:pt idx="109">
                  <c:v>-51.41274668805177</c:v>
                </c:pt>
                <c:pt idx="110">
                  <c:v>-51.98399942268472</c:v>
                </c:pt>
                <c:pt idx="111">
                  <c:v>-52.56808929727759</c:v>
                </c:pt>
                <c:pt idx="112">
                  <c:v>-53.16545394160105</c:v>
                </c:pt>
                <c:pt idx="113">
                  <c:v>-53.776551106321584</c:v>
                </c:pt>
                <c:pt idx="114">
                  <c:v>-54.40185983284716</c:v>
                </c:pt>
                <c:pt idx="115">
                  <c:v>-55.04188170570617</c:v>
                </c:pt>
                <c:pt idx="116">
                  <c:v>-55.69714219447495</c:v>
                </c:pt>
                <c:pt idx="117">
                  <c:v>-56.36819209235082</c:v>
                </c:pt>
                <c:pt idx="118">
                  <c:v>-57.05560906071201</c:v>
                </c:pt>
                <c:pt idx="119">
                  <c:v>-57.759999287336846</c:v>
                </c:pt>
                <c:pt idx="120">
                  <c:v>-58.481999269407275</c:v>
                </c:pt>
                <c:pt idx="121">
                  <c:v>-59.2222777318105</c:v>
                </c:pt>
                <c:pt idx="122">
                  <c:v>-59.98153769300113</c:v>
                </c:pt>
                <c:pt idx="123">
                  <c:v>-60.76051869188875</c:v>
                </c:pt>
                <c:pt idx="124">
                  <c:v>-61.55999919048323</c:v>
                </c:pt>
                <c:pt idx="125">
                  <c:v>-62.38079916875034</c:v>
                </c:pt>
                <c:pt idx="126">
                  <c:v>-63.22378292991421</c:v>
                </c:pt>
                <c:pt idx="127">
                  <c:v>-64.08986213627317</c:v>
                </c:pt>
                <c:pt idx="128">
                  <c:v>-64.97999909803674</c:v>
                </c:pt>
                <c:pt idx="129">
                  <c:v>-65.89521034005395</c:v>
                </c:pt>
                <c:pt idx="130">
                  <c:v>-66.83657047432683</c:v>
                </c:pt>
                <c:pt idx="131">
                  <c:v>-67.80521640920485</c:v>
                </c:pt>
                <c:pt idx="132">
                  <c:v>-68.80235192997704</c:v>
                </c:pt>
                <c:pt idx="133">
                  <c:v>-69.82925268973119</c:v>
                </c:pt>
                <c:pt idx="134">
                  <c:v>-70.88727165386274</c:v>
                </c:pt>
                <c:pt idx="135">
                  <c:v>-71.97784504715162</c:v>
                </c:pt>
                <c:pt idx="136">
                  <c:v>-73.10249885844851</c:v>
                </c:pt>
                <c:pt idx="137">
                  <c:v>-74.2628559649013</c:v>
                </c:pt>
                <c:pt idx="138">
                  <c:v>-75.46064394502675</c:v>
                </c:pt>
                <c:pt idx="139">
                  <c:v>-76.69770366157097</c:v>
                </c:pt>
                <c:pt idx="140">
                  <c:v>-77.97599870130419</c:v>
                </c:pt>
                <c:pt idx="141">
                  <c:v>-79.29762577554858</c:v>
                </c:pt>
                <c:pt idx="142">
                  <c:v>-80.66482619639541</c:v>
                </c:pt>
                <c:pt idx="143">
                  <c:v>-82.07999856100243</c:v>
                </c:pt>
                <c:pt idx="144">
                  <c:v>-83.54571279486174</c:v>
                </c:pt>
                <c:pt idx="145">
                  <c:v>-85.06472572716561</c:v>
                </c:pt>
                <c:pt idx="146">
                  <c:v>-86.63999839667308</c:v>
                </c:pt>
                <c:pt idx="147">
                  <c:v>-88.27471531672775</c:v>
                </c:pt>
                <c:pt idx="148">
                  <c:v>-89.9723059632684</c:v>
                </c:pt>
                <c:pt idx="149">
                  <c:v>-91.73646879073453</c:v>
                </c:pt>
                <c:pt idx="150">
                  <c:v>-93.57119812987602</c:v>
                </c:pt>
                <c:pt idx="151">
                  <c:v>-95.48081437929179</c:v>
                </c:pt>
                <c:pt idx="152">
                  <c:v>-97.46999797079094</c:v>
                </c:pt>
                <c:pt idx="153">
                  <c:v>-99.54382767075231</c:v>
                </c:pt>
                <c:pt idx="154">
                  <c:v>-101.70782387744866</c:v>
                </c:pt>
                <c:pt idx="155">
                  <c:v>-103.96799769121192</c:v>
                </c:pt>
                <c:pt idx="156">
                  <c:v>-106.33090667597813</c:v>
                </c:pt>
                <c:pt idx="157">
                  <c:v>-108.80371840166748</c:v>
                </c:pt>
                <c:pt idx="158">
                  <c:v>-111.3942830641561</c:v>
                </c:pt>
                <c:pt idx="159">
                  <c:v>-114.11121673120813</c:v>
                </c:pt>
                <c:pt idx="160">
                  <c:v>-116.963997078219</c:v>
                </c:pt>
                <c:pt idx="161">
                  <c:v>-119.963073849555</c:v>
                </c:pt>
                <c:pt idx="162">
                  <c:v>-123.11999676257804</c:v>
                </c:pt>
                <c:pt idx="163">
                  <c:v>-126.44756415277736</c:v>
                </c:pt>
                <c:pt idx="164">
                  <c:v>-129.95999639288192</c:v>
                </c:pt>
                <c:pt idx="165">
                  <c:v>-133.67313904095062</c:v>
                </c:pt>
                <c:pt idx="166">
                  <c:v>-137.60470183836853</c:v>
                </c:pt>
                <c:pt idx="167">
                  <c:v>-141.7745411617785</c:v>
                </c:pt>
                <c:pt idx="168">
                  <c:v>-146.20499543473272</c:v>
                </c:pt>
                <c:pt idx="169">
                  <c:v>-150.92128545801856</c:v>
                </c:pt>
                <c:pt idx="170">
                  <c:v>-155.951994805754</c:v>
                </c:pt>
                <c:pt idx="171">
                  <c:v>-161.3296496137552</c:v>
                </c:pt>
                <c:pt idx="172">
                  <c:v>-167.09142260861947</c:v>
                </c:pt>
                <c:pt idx="173">
                  <c:v>-173.27999358735312</c:v>
                </c:pt>
                <c:pt idx="174">
                  <c:v>-179.94460846918633</c:v>
                </c:pt>
                <c:pt idx="175">
                  <c:v>-187.14239252025519</c:v>
                </c:pt>
                <c:pt idx="176">
                  <c:v>-194.93999188399698</c:v>
                </c:pt>
                <c:pt idx="177">
                  <c:v>-203.41564333680867</c:v>
                </c:pt>
                <c:pt idx="178">
                  <c:v>-212.66180852306056</c:v>
                </c:pt>
                <c:pt idx="179">
                  <c:v>-222.78856082913717</c:v>
                </c:pt>
                <c:pt idx="180">
                  <c:v>-228.22242789158594</c:v>
                </c:pt>
                <c:pt idx="181">
                  <c:v>-232.76416752415733</c:v>
                </c:pt>
                <c:pt idx="182">
                  <c:v>-233.92798831409755</c:v>
                </c:pt>
                <c:pt idx="183">
                  <c:v>-235.1035057736742</c:v>
                </c:pt>
                <c:pt idx="184">
                  <c:v>-239.92614154221835</c:v>
                </c:pt>
                <c:pt idx="185">
                  <c:v>-246.23998705160264</c:v>
                </c:pt>
                <c:pt idx="186">
                  <c:v>-259.9199855729979</c:v>
                </c:pt>
                <c:pt idx="187">
                  <c:v>-275.2093955904528</c:v>
                </c:pt>
                <c:pt idx="188">
                  <c:v>-292.4099817407438</c:v>
                </c:pt>
                <c:pt idx="189">
                  <c:v>-311.9039792251253</c:v>
                </c:pt>
                <c:pt idx="190">
                  <c:v>-334.18283329409553</c:v>
                </c:pt>
                <c:pt idx="191">
                  <c:v>-359.8892031102501</c:v>
                </c:pt>
                <c:pt idx="192">
                  <c:v>-389.87996753927126</c:v>
                </c:pt>
                <c:pt idx="193">
                  <c:v>-425.32359773260015</c:v>
                </c:pt>
                <c:pt idx="194">
                  <c:v>-467.8559532563418</c:v>
                </c:pt>
                <c:pt idx="195">
                  <c:v>-519.8399422920617</c:v>
                </c:pt>
                <c:pt idx="196">
                  <c:v>-584.8199269632278</c:v>
                </c:pt>
                <c:pt idx="197">
                  <c:v>-668.3656188905343</c:v>
                </c:pt>
                <c:pt idx="198">
                  <c:v>-779.7598701571959</c:v>
                </c:pt>
                <c:pt idx="199">
                  <c:v>-935.7118130259491</c:v>
                </c:pt>
                <c:pt idx="200">
                  <c:v>-1169.639707852405</c:v>
                </c:pt>
                <c:pt idx="201">
                  <c:v>-1559.5194806290708</c:v>
                </c:pt>
                <c:pt idx="202">
                  <c:v>-2339.278831412984</c:v>
                </c:pt>
                <c:pt idx="203">
                  <c:v>-4678.555321455159</c:v>
                </c:pt>
                <c:pt idx="204">
                  <c:v>-9357.101285751902</c:v>
                </c:pt>
                <c:pt idx="205">
                  <c:v>-46785.132147121185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Parameters!$L$7</c:f>
              <c:strCache>
                <c:ptCount val="1"/>
                <c:pt idx="0">
                  <c:v>CPS1 Bound at 60 Hz SF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Parameters!$D$214:$D$419</c:f>
              <c:numCache>
                <c:ptCount val="206"/>
                <c:pt idx="0">
                  <c:v>60.0001</c:v>
                </c:pt>
                <c:pt idx="1">
                  <c:v>60.0005</c:v>
                </c:pt>
                <c:pt idx="2">
                  <c:v>60.001000000001</c:v>
                </c:pt>
                <c:pt idx="3">
                  <c:v>60.002000000001</c:v>
                </c:pt>
                <c:pt idx="4">
                  <c:v>60.003000000001</c:v>
                </c:pt>
                <c:pt idx="5">
                  <c:v>60.004000000001</c:v>
                </c:pt>
                <c:pt idx="6">
                  <c:v>60.005000000001</c:v>
                </c:pt>
                <c:pt idx="7">
                  <c:v>60.006000000001</c:v>
                </c:pt>
                <c:pt idx="8">
                  <c:v>60.007000000001</c:v>
                </c:pt>
                <c:pt idx="9">
                  <c:v>60.008000000001</c:v>
                </c:pt>
                <c:pt idx="10">
                  <c:v>60.009000000001</c:v>
                </c:pt>
                <c:pt idx="11">
                  <c:v>60.010000000001</c:v>
                </c:pt>
                <c:pt idx="12">
                  <c:v>60.011000000001</c:v>
                </c:pt>
                <c:pt idx="13">
                  <c:v>60.012000000001</c:v>
                </c:pt>
                <c:pt idx="14">
                  <c:v>60.013000000001</c:v>
                </c:pt>
                <c:pt idx="15">
                  <c:v>60.014000000001</c:v>
                </c:pt>
                <c:pt idx="16">
                  <c:v>60.015000000001</c:v>
                </c:pt>
                <c:pt idx="17">
                  <c:v>60.016000000001</c:v>
                </c:pt>
                <c:pt idx="18">
                  <c:v>60.017000000001</c:v>
                </c:pt>
                <c:pt idx="19">
                  <c:v>60.018000000001</c:v>
                </c:pt>
                <c:pt idx="20">
                  <c:v>60.019</c:v>
                </c:pt>
                <c:pt idx="21">
                  <c:v>60.0195</c:v>
                </c:pt>
                <c:pt idx="22">
                  <c:v>60.0199</c:v>
                </c:pt>
                <c:pt idx="23">
                  <c:v>60.020000000001</c:v>
                </c:pt>
                <c:pt idx="24">
                  <c:v>60.0201</c:v>
                </c:pt>
                <c:pt idx="25">
                  <c:v>60.0205</c:v>
                </c:pt>
                <c:pt idx="26">
                  <c:v>60.021</c:v>
                </c:pt>
                <c:pt idx="27">
                  <c:v>60.0220000000011</c:v>
                </c:pt>
                <c:pt idx="28">
                  <c:v>60.0230000000011</c:v>
                </c:pt>
                <c:pt idx="29">
                  <c:v>60.0240000000011</c:v>
                </c:pt>
                <c:pt idx="30">
                  <c:v>60.0250000000011</c:v>
                </c:pt>
                <c:pt idx="31">
                  <c:v>60.0260000000011</c:v>
                </c:pt>
                <c:pt idx="32">
                  <c:v>60.0270000000011</c:v>
                </c:pt>
                <c:pt idx="33">
                  <c:v>60.0280000000011</c:v>
                </c:pt>
                <c:pt idx="34">
                  <c:v>60.0290000000011</c:v>
                </c:pt>
                <c:pt idx="35">
                  <c:v>60.0300000000011</c:v>
                </c:pt>
                <c:pt idx="36">
                  <c:v>60.0310000000011</c:v>
                </c:pt>
                <c:pt idx="37">
                  <c:v>60.0320000000011</c:v>
                </c:pt>
                <c:pt idx="38">
                  <c:v>60.0330000000011</c:v>
                </c:pt>
                <c:pt idx="39">
                  <c:v>60.0340000000011</c:v>
                </c:pt>
                <c:pt idx="40">
                  <c:v>60.0350000000011</c:v>
                </c:pt>
                <c:pt idx="41">
                  <c:v>60.0360000000011</c:v>
                </c:pt>
                <c:pt idx="42">
                  <c:v>60.0370000000011</c:v>
                </c:pt>
                <c:pt idx="43">
                  <c:v>60.0380000000011</c:v>
                </c:pt>
                <c:pt idx="44">
                  <c:v>60.0390000000011</c:v>
                </c:pt>
                <c:pt idx="45">
                  <c:v>60.0400000000011</c:v>
                </c:pt>
                <c:pt idx="46">
                  <c:v>60.0410000000011</c:v>
                </c:pt>
                <c:pt idx="47">
                  <c:v>60.0420000000012</c:v>
                </c:pt>
                <c:pt idx="48">
                  <c:v>60.0430000000012</c:v>
                </c:pt>
                <c:pt idx="49">
                  <c:v>60.0440000000012</c:v>
                </c:pt>
                <c:pt idx="50">
                  <c:v>60.0450000000012</c:v>
                </c:pt>
                <c:pt idx="51">
                  <c:v>60.0460000000012</c:v>
                </c:pt>
                <c:pt idx="52">
                  <c:v>60.0470000000012</c:v>
                </c:pt>
                <c:pt idx="53">
                  <c:v>60.0480000000012</c:v>
                </c:pt>
                <c:pt idx="54">
                  <c:v>60.0490000000012</c:v>
                </c:pt>
                <c:pt idx="55">
                  <c:v>60.0500000000012</c:v>
                </c:pt>
                <c:pt idx="56">
                  <c:v>60.0510000000012</c:v>
                </c:pt>
                <c:pt idx="57">
                  <c:v>60.0520000000012</c:v>
                </c:pt>
                <c:pt idx="58">
                  <c:v>60.0530000000012</c:v>
                </c:pt>
                <c:pt idx="59">
                  <c:v>60.0540000000012</c:v>
                </c:pt>
                <c:pt idx="60">
                  <c:v>60.0550000000012</c:v>
                </c:pt>
                <c:pt idx="61">
                  <c:v>60.0560000000012</c:v>
                </c:pt>
                <c:pt idx="62">
                  <c:v>60.0570000000012</c:v>
                </c:pt>
                <c:pt idx="63">
                  <c:v>60.0580000000012</c:v>
                </c:pt>
                <c:pt idx="64">
                  <c:v>60.0590000000012</c:v>
                </c:pt>
                <c:pt idx="65">
                  <c:v>60.0600000000012</c:v>
                </c:pt>
                <c:pt idx="66">
                  <c:v>60.0610000000012</c:v>
                </c:pt>
                <c:pt idx="67">
                  <c:v>60.0620000000012</c:v>
                </c:pt>
                <c:pt idx="68">
                  <c:v>60.0630000000013</c:v>
                </c:pt>
                <c:pt idx="69">
                  <c:v>60.0640000000013</c:v>
                </c:pt>
                <c:pt idx="70">
                  <c:v>60.0650000000013</c:v>
                </c:pt>
                <c:pt idx="71">
                  <c:v>60.0660000000013</c:v>
                </c:pt>
                <c:pt idx="72">
                  <c:v>60.0670000000013</c:v>
                </c:pt>
                <c:pt idx="73">
                  <c:v>60.0680000000013</c:v>
                </c:pt>
                <c:pt idx="74">
                  <c:v>60.0690000000013</c:v>
                </c:pt>
                <c:pt idx="75">
                  <c:v>60.0700000000013</c:v>
                </c:pt>
                <c:pt idx="76">
                  <c:v>60.0710000000013</c:v>
                </c:pt>
                <c:pt idx="77">
                  <c:v>60.0720000000013</c:v>
                </c:pt>
                <c:pt idx="78">
                  <c:v>60.0730000000013</c:v>
                </c:pt>
                <c:pt idx="79">
                  <c:v>60.0740000000013</c:v>
                </c:pt>
                <c:pt idx="80">
                  <c:v>60.0750000000013</c:v>
                </c:pt>
                <c:pt idx="81">
                  <c:v>60.0760000000013</c:v>
                </c:pt>
                <c:pt idx="82">
                  <c:v>60.0770000000013</c:v>
                </c:pt>
                <c:pt idx="83">
                  <c:v>60.0780000000013</c:v>
                </c:pt>
                <c:pt idx="84">
                  <c:v>60.0790000000013</c:v>
                </c:pt>
                <c:pt idx="85">
                  <c:v>60.0800000000013</c:v>
                </c:pt>
                <c:pt idx="86">
                  <c:v>60.0810000000013</c:v>
                </c:pt>
                <c:pt idx="87">
                  <c:v>60.0820000000013</c:v>
                </c:pt>
                <c:pt idx="88">
                  <c:v>60.0830000000013</c:v>
                </c:pt>
                <c:pt idx="89">
                  <c:v>60.0840000000014</c:v>
                </c:pt>
                <c:pt idx="90">
                  <c:v>60.0850000000014</c:v>
                </c:pt>
                <c:pt idx="91">
                  <c:v>60.0860000000014</c:v>
                </c:pt>
                <c:pt idx="92">
                  <c:v>60.0870000000014</c:v>
                </c:pt>
                <c:pt idx="93">
                  <c:v>60.0880000000014</c:v>
                </c:pt>
                <c:pt idx="94">
                  <c:v>60.0890000000014</c:v>
                </c:pt>
                <c:pt idx="95">
                  <c:v>60.0900000000014</c:v>
                </c:pt>
                <c:pt idx="96">
                  <c:v>60.0910000000014</c:v>
                </c:pt>
                <c:pt idx="97">
                  <c:v>60.0920000000014</c:v>
                </c:pt>
                <c:pt idx="98">
                  <c:v>60.0930000000014</c:v>
                </c:pt>
                <c:pt idx="99">
                  <c:v>60.0940000000014</c:v>
                </c:pt>
                <c:pt idx="100">
                  <c:v>60.0950000000014</c:v>
                </c:pt>
                <c:pt idx="101">
                  <c:v>60.0960000000014</c:v>
                </c:pt>
                <c:pt idx="102">
                  <c:v>60.0970000000014</c:v>
                </c:pt>
                <c:pt idx="103">
                  <c:v>60.0980000000014</c:v>
                </c:pt>
                <c:pt idx="104">
                  <c:v>60.0990000000014</c:v>
                </c:pt>
                <c:pt idx="105">
                  <c:v>60.1000000000014</c:v>
                </c:pt>
                <c:pt idx="106">
                  <c:v>60.1010000000014</c:v>
                </c:pt>
                <c:pt idx="107">
                  <c:v>60.1020000000014</c:v>
                </c:pt>
                <c:pt idx="108">
                  <c:v>60.1030000000014</c:v>
                </c:pt>
                <c:pt idx="109">
                  <c:v>60.1040000000014</c:v>
                </c:pt>
                <c:pt idx="110">
                  <c:v>60.1050000000015</c:v>
                </c:pt>
                <c:pt idx="111">
                  <c:v>60.1060000000015</c:v>
                </c:pt>
                <c:pt idx="112">
                  <c:v>60.1070000000015</c:v>
                </c:pt>
                <c:pt idx="113">
                  <c:v>60.1080000000015</c:v>
                </c:pt>
                <c:pt idx="114">
                  <c:v>60.1090000000015</c:v>
                </c:pt>
                <c:pt idx="115">
                  <c:v>60.1100000000015</c:v>
                </c:pt>
                <c:pt idx="116">
                  <c:v>60.1110000000015</c:v>
                </c:pt>
                <c:pt idx="117">
                  <c:v>60.1120000000015</c:v>
                </c:pt>
                <c:pt idx="118">
                  <c:v>60.1130000000015</c:v>
                </c:pt>
                <c:pt idx="119">
                  <c:v>60.1140000000015</c:v>
                </c:pt>
                <c:pt idx="120">
                  <c:v>60.1150000000015</c:v>
                </c:pt>
                <c:pt idx="121">
                  <c:v>60.1160000000015</c:v>
                </c:pt>
                <c:pt idx="122">
                  <c:v>60.1170000000015</c:v>
                </c:pt>
                <c:pt idx="123">
                  <c:v>60.1180000000015</c:v>
                </c:pt>
                <c:pt idx="124">
                  <c:v>60.1190000000015</c:v>
                </c:pt>
                <c:pt idx="125">
                  <c:v>60.1200000000015</c:v>
                </c:pt>
                <c:pt idx="126">
                  <c:v>60.1210000000015</c:v>
                </c:pt>
                <c:pt idx="127">
                  <c:v>60.1220000000015</c:v>
                </c:pt>
                <c:pt idx="128">
                  <c:v>60.1230000000015</c:v>
                </c:pt>
                <c:pt idx="129">
                  <c:v>60.1240000000015</c:v>
                </c:pt>
                <c:pt idx="130">
                  <c:v>60.1250000000015</c:v>
                </c:pt>
                <c:pt idx="131">
                  <c:v>60.1260000000016</c:v>
                </c:pt>
                <c:pt idx="132">
                  <c:v>60.1270000000016</c:v>
                </c:pt>
                <c:pt idx="133">
                  <c:v>60.1280000000016</c:v>
                </c:pt>
                <c:pt idx="134">
                  <c:v>60.1290000000016</c:v>
                </c:pt>
                <c:pt idx="135">
                  <c:v>60.1300000000016</c:v>
                </c:pt>
                <c:pt idx="136">
                  <c:v>60.1310000000016</c:v>
                </c:pt>
                <c:pt idx="137">
                  <c:v>60.1320000000016</c:v>
                </c:pt>
                <c:pt idx="138">
                  <c:v>60.1330000000016</c:v>
                </c:pt>
                <c:pt idx="139">
                  <c:v>60.1340000000016</c:v>
                </c:pt>
                <c:pt idx="140">
                  <c:v>60.1350000000016</c:v>
                </c:pt>
                <c:pt idx="141">
                  <c:v>60.1360000000016</c:v>
                </c:pt>
                <c:pt idx="142">
                  <c:v>60.1370000000016</c:v>
                </c:pt>
                <c:pt idx="143">
                  <c:v>60.1380000000016</c:v>
                </c:pt>
                <c:pt idx="144">
                  <c:v>60.1390000000016</c:v>
                </c:pt>
                <c:pt idx="145">
                  <c:v>60.1400000000016</c:v>
                </c:pt>
                <c:pt idx="146">
                  <c:v>60.1410000000016</c:v>
                </c:pt>
                <c:pt idx="147">
                  <c:v>60.1420000000016</c:v>
                </c:pt>
                <c:pt idx="148">
                  <c:v>60.1430000000016</c:v>
                </c:pt>
                <c:pt idx="149">
                  <c:v>60.1440000000016</c:v>
                </c:pt>
                <c:pt idx="150">
                  <c:v>60.1450000000016</c:v>
                </c:pt>
                <c:pt idx="151">
                  <c:v>60.1460000000016</c:v>
                </c:pt>
                <c:pt idx="152">
                  <c:v>60.1470000000017</c:v>
                </c:pt>
                <c:pt idx="153">
                  <c:v>60.1480000000017</c:v>
                </c:pt>
                <c:pt idx="154">
                  <c:v>60.1490000000017</c:v>
                </c:pt>
                <c:pt idx="155">
                  <c:v>60.1500000000017</c:v>
                </c:pt>
                <c:pt idx="156">
                  <c:v>60.1510000000017</c:v>
                </c:pt>
                <c:pt idx="157">
                  <c:v>60.1520000000017</c:v>
                </c:pt>
                <c:pt idx="158">
                  <c:v>60.1530000000017</c:v>
                </c:pt>
                <c:pt idx="159">
                  <c:v>60.1540000000017</c:v>
                </c:pt>
                <c:pt idx="160">
                  <c:v>60.1550000000017</c:v>
                </c:pt>
                <c:pt idx="161">
                  <c:v>60.1560000000017</c:v>
                </c:pt>
                <c:pt idx="162">
                  <c:v>60.1570000000017</c:v>
                </c:pt>
                <c:pt idx="163">
                  <c:v>60.1580000000017</c:v>
                </c:pt>
                <c:pt idx="164">
                  <c:v>60.1590000000017</c:v>
                </c:pt>
                <c:pt idx="165">
                  <c:v>60.1600000000017</c:v>
                </c:pt>
                <c:pt idx="166">
                  <c:v>60.1610000000017</c:v>
                </c:pt>
                <c:pt idx="167">
                  <c:v>60.1620000000017</c:v>
                </c:pt>
                <c:pt idx="168">
                  <c:v>60.1630000000017</c:v>
                </c:pt>
                <c:pt idx="169">
                  <c:v>60.1640000000017</c:v>
                </c:pt>
                <c:pt idx="170">
                  <c:v>60.1650000000017</c:v>
                </c:pt>
                <c:pt idx="171">
                  <c:v>60.1660000000017</c:v>
                </c:pt>
                <c:pt idx="172">
                  <c:v>60.1670000000017</c:v>
                </c:pt>
                <c:pt idx="173">
                  <c:v>60.1680000000018</c:v>
                </c:pt>
                <c:pt idx="174">
                  <c:v>60.1690000000018</c:v>
                </c:pt>
                <c:pt idx="175">
                  <c:v>60.1700000000018</c:v>
                </c:pt>
                <c:pt idx="176">
                  <c:v>60.1710000000018</c:v>
                </c:pt>
                <c:pt idx="177">
                  <c:v>60.1720000000018</c:v>
                </c:pt>
                <c:pt idx="178">
                  <c:v>60.1730000000018</c:v>
                </c:pt>
                <c:pt idx="179">
                  <c:v>60.1740000000018</c:v>
                </c:pt>
                <c:pt idx="180">
                  <c:v>60.1750000000018</c:v>
                </c:pt>
                <c:pt idx="181">
                  <c:v>60.1760000000018</c:v>
                </c:pt>
                <c:pt idx="182">
                  <c:v>60.1770000000018</c:v>
                </c:pt>
                <c:pt idx="183">
                  <c:v>60.1780000000018</c:v>
                </c:pt>
                <c:pt idx="184">
                  <c:v>60.1790000000018</c:v>
                </c:pt>
                <c:pt idx="185">
                  <c:v>60.1800000000018</c:v>
                </c:pt>
                <c:pt idx="186">
                  <c:v>60.1810000000018</c:v>
                </c:pt>
                <c:pt idx="187">
                  <c:v>60.1820000000018</c:v>
                </c:pt>
                <c:pt idx="188">
                  <c:v>60.1830000000018</c:v>
                </c:pt>
                <c:pt idx="189">
                  <c:v>60.1840000000018</c:v>
                </c:pt>
                <c:pt idx="190">
                  <c:v>60.1850000000018</c:v>
                </c:pt>
                <c:pt idx="191">
                  <c:v>60.1860000000018</c:v>
                </c:pt>
                <c:pt idx="192">
                  <c:v>60.1870000000018</c:v>
                </c:pt>
                <c:pt idx="193">
                  <c:v>60.1880000000018</c:v>
                </c:pt>
                <c:pt idx="194">
                  <c:v>60.1890000000019</c:v>
                </c:pt>
                <c:pt idx="195">
                  <c:v>60.1900000000019</c:v>
                </c:pt>
                <c:pt idx="196">
                  <c:v>60.1910000000019</c:v>
                </c:pt>
                <c:pt idx="197">
                  <c:v>60.1920000000019</c:v>
                </c:pt>
                <c:pt idx="198">
                  <c:v>60.1930000000019</c:v>
                </c:pt>
                <c:pt idx="199">
                  <c:v>60.1940000000019</c:v>
                </c:pt>
                <c:pt idx="200">
                  <c:v>60.1950000000019</c:v>
                </c:pt>
                <c:pt idx="201">
                  <c:v>60.1960000000019</c:v>
                </c:pt>
                <c:pt idx="202">
                  <c:v>60.1970000000019</c:v>
                </c:pt>
                <c:pt idx="203">
                  <c:v>60.1980000000019</c:v>
                </c:pt>
                <c:pt idx="204">
                  <c:v>60.1990000000019</c:v>
                </c:pt>
                <c:pt idx="205">
                  <c:v>60.2000000000019</c:v>
                </c:pt>
              </c:numCache>
            </c:numRef>
          </c:xVal>
          <c:yVal>
            <c:numRef>
              <c:f>Parameters!$L$214:$L$419</c:f>
              <c:numCache>
                <c:ptCount val="206"/>
                <c:pt idx="0">
                  <c:v>5198.399999827431</c:v>
                </c:pt>
                <c:pt idx="1">
                  <c:v>1039.6799999950358</c:v>
                </c:pt>
                <c:pt idx="2">
                  <c:v>519.839999480402</c:v>
                </c:pt>
                <c:pt idx="3">
                  <c:v>259.9199998704034</c:v>
                </c:pt>
                <c:pt idx="4">
                  <c:v>173.2799999421257</c:v>
                </c:pt>
                <c:pt idx="5">
                  <c:v>129.95999996752144</c:v>
                </c:pt>
                <c:pt idx="6">
                  <c:v>103.96799997926219</c:v>
                </c:pt>
                <c:pt idx="7">
                  <c:v>86.63999998552978</c:v>
                </c:pt>
                <c:pt idx="8">
                  <c:v>74.26285713225069</c:v>
                </c:pt>
                <c:pt idx="9">
                  <c:v>64.97999999189837</c:v>
                </c:pt>
                <c:pt idx="10">
                  <c:v>57.759999993568066</c:v>
                </c:pt>
                <c:pt idx="11">
                  <c:v>51.983999994802254</c:v>
                </c:pt>
                <c:pt idx="12">
                  <c:v>47.258181813896165</c:v>
                </c:pt>
                <c:pt idx="13">
                  <c:v>43.31999999638163</c:v>
                </c:pt>
                <c:pt idx="14">
                  <c:v>39.98769230461637</c:v>
                </c:pt>
                <c:pt idx="15">
                  <c:v>37.13142856878254</c:v>
                </c:pt>
                <c:pt idx="16">
                  <c:v>34.65599999768398</c:v>
                </c:pt>
                <c:pt idx="17">
                  <c:v>32.48999999796917</c:v>
                </c:pt>
                <c:pt idx="18">
                  <c:v>30.57882352761702</c:v>
                </c:pt>
                <c:pt idx="19">
                  <c:v>28.87999999839147</c:v>
                </c:pt>
                <c:pt idx="20">
                  <c:v>27.360000000002376</c:v>
                </c:pt>
                <c:pt idx="21">
                  <c:v>26.65846153846053</c:v>
                </c:pt>
                <c:pt idx="22">
                  <c:v>26.122613065326888</c:v>
                </c:pt>
                <c:pt idx="23">
                  <c:v>25.99199999870315</c:v>
                </c:pt>
                <c:pt idx="24">
                  <c:v>25.862686567165028</c:v>
                </c:pt>
                <c:pt idx="25">
                  <c:v>25.358048780489774</c:v>
                </c:pt>
                <c:pt idx="26">
                  <c:v>24.754285714284777</c:v>
                </c:pt>
                <c:pt idx="27">
                  <c:v>23.629090907909667</c:v>
                </c:pt>
                <c:pt idx="28">
                  <c:v>22.60173912935631</c:v>
                </c:pt>
                <c:pt idx="29">
                  <c:v>21.65999999900522</c:v>
                </c:pt>
                <c:pt idx="30">
                  <c:v>20.79359999908515</c:v>
                </c:pt>
                <c:pt idx="31">
                  <c:v>19.993846153002117</c:v>
                </c:pt>
                <c:pt idx="32">
                  <c:v>19.253333332547253</c:v>
                </c:pt>
                <c:pt idx="33">
                  <c:v>18.565714284984896</c:v>
                </c:pt>
                <c:pt idx="34">
                  <c:v>17.925517240700795</c:v>
                </c:pt>
                <c:pt idx="35">
                  <c:v>17.327999999363207</c:v>
                </c:pt>
                <c:pt idx="36">
                  <c:v>16.76903225746941</c:v>
                </c:pt>
                <c:pt idx="37">
                  <c:v>16.244999999442687</c:v>
                </c:pt>
                <c:pt idx="38">
                  <c:v>15.752727272200946</c:v>
                </c:pt>
                <c:pt idx="39">
                  <c:v>15.289411764211108</c:v>
                </c:pt>
                <c:pt idx="40">
                  <c:v>14.852571428105513</c:v>
                </c:pt>
                <c:pt idx="41">
                  <c:v>14.439999999557692</c:v>
                </c:pt>
                <c:pt idx="42">
                  <c:v>14.049729729311894</c:v>
                </c:pt>
                <c:pt idx="43">
                  <c:v>13.679999999604705</c:v>
                </c:pt>
                <c:pt idx="44">
                  <c:v>13.329230768853854</c:v>
                </c:pt>
                <c:pt idx="45">
                  <c:v>12.995999999642454</c:v>
                </c:pt>
                <c:pt idx="46">
                  <c:v>12.679024389904303</c:v>
                </c:pt>
                <c:pt idx="47">
                  <c:v>12.377142856788515</c:v>
                </c:pt>
                <c:pt idx="48">
                  <c:v>12.089302325243997</c:v>
                </c:pt>
                <c:pt idx="49">
                  <c:v>11.814545454223845</c:v>
                </c:pt>
                <c:pt idx="50">
                  <c:v>11.5519999996913</c:v>
                </c:pt>
                <c:pt idx="51">
                  <c:v>11.30086956492254</c:v>
                </c:pt>
                <c:pt idx="52">
                  <c:v>11.060425531633005</c:v>
                </c:pt>
                <c:pt idx="53">
                  <c:v>10.829999999728656</c:v>
                </c:pt>
                <c:pt idx="54">
                  <c:v>10.608979591576858</c:v>
                </c:pt>
                <c:pt idx="55">
                  <c:v>10.396799999750899</c:v>
                </c:pt>
                <c:pt idx="56">
                  <c:v>10.192941176230205</c:v>
                </c:pt>
                <c:pt idx="57">
                  <c:v>9.996923076692298</c:v>
                </c:pt>
                <c:pt idx="58">
                  <c:v>9.808301886570733</c:v>
                </c:pt>
                <c:pt idx="59">
                  <c:v>9.626666666452232</c:v>
                </c:pt>
                <c:pt idx="60">
                  <c:v>9.451636363430056</c:v>
                </c:pt>
                <c:pt idx="61">
                  <c:v>9.282857142658523</c:v>
                </c:pt>
                <c:pt idx="62">
                  <c:v>9.119999999807524</c:v>
                </c:pt>
                <c:pt idx="63">
                  <c:v>8.96275862050412</c:v>
                </c:pt>
                <c:pt idx="64">
                  <c:v>8.810847457448167</c:v>
                </c:pt>
                <c:pt idx="65">
                  <c:v>8.663999999826276</c:v>
                </c:pt>
                <c:pt idx="66">
                  <c:v>8.521967212947002</c:v>
                </c:pt>
                <c:pt idx="67">
                  <c:v>8.38451612887019</c:v>
                </c:pt>
                <c:pt idx="68">
                  <c:v>8.251428571257954</c:v>
                </c:pt>
                <c:pt idx="69">
                  <c:v>8.122499999834968</c:v>
                </c:pt>
                <c:pt idx="70">
                  <c:v>7.997538461378755</c:v>
                </c:pt>
                <c:pt idx="71">
                  <c:v>7.876363636208163</c:v>
                </c:pt>
                <c:pt idx="72">
                  <c:v>7.758805969998657</c:v>
                </c:pt>
                <c:pt idx="73">
                  <c:v>7.6447058822070035</c:v>
                </c:pt>
                <c:pt idx="74">
                  <c:v>7.533913043336001</c:v>
                </c:pt>
                <c:pt idx="75">
                  <c:v>7.4262857141477365</c:v>
                </c:pt>
                <c:pt idx="76">
                  <c:v>7.321690140711192</c:v>
                </c:pt>
                <c:pt idx="77">
                  <c:v>7.219999999869337</c:v>
                </c:pt>
                <c:pt idx="78">
                  <c:v>7.121095890284078</c:v>
                </c:pt>
                <c:pt idx="79">
                  <c:v>7.024864864741612</c:v>
                </c:pt>
                <c:pt idx="80">
                  <c:v>6.931199999879571</c:v>
                </c:pt>
                <c:pt idx="81">
                  <c:v>6.839999999882927</c:v>
                </c:pt>
                <c:pt idx="82">
                  <c:v>6.751168831054985</c:v>
                </c:pt>
                <c:pt idx="83">
                  <c:v>6.66461538450403</c:v>
                </c:pt>
                <c:pt idx="84">
                  <c:v>6.580253164448603</c:v>
                </c:pt>
                <c:pt idx="85">
                  <c:v>6.497999999894523</c:v>
                </c:pt>
                <c:pt idx="86">
                  <c:v>6.417777777674511</c:v>
                </c:pt>
                <c:pt idx="87">
                  <c:v>6.339512195021368</c:v>
                </c:pt>
                <c:pt idx="88">
                  <c:v>6.263132530022483</c:v>
                </c:pt>
                <c:pt idx="89">
                  <c:v>6.1885714284680695</c:v>
                </c:pt>
                <c:pt idx="90">
                  <c:v>6.1157647057815785</c:v>
                </c:pt>
                <c:pt idx="91">
                  <c:v>6.044651162692417</c:v>
                </c:pt>
                <c:pt idx="92">
                  <c:v>5.9751724136967415</c:v>
                </c:pt>
                <c:pt idx="93">
                  <c:v>5.907272727178699</c:v>
                </c:pt>
                <c:pt idx="94">
                  <c:v>5.84089887631272</c:v>
                </c:pt>
                <c:pt idx="95">
                  <c:v>5.775999999909948</c:v>
                </c:pt>
                <c:pt idx="96">
                  <c:v>5.712527472439534</c:v>
                </c:pt>
                <c:pt idx="97">
                  <c:v>5.650434782522802</c:v>
                </c:pt>
                <c:pt idx="98">
                  <c:v>5.589677419270496</c:v>
                </c:pt>
                <c:pt idx="99">
                  <c:v>5.530212765875026</c:v>
                </c:pt>
                <c:pt idx="100">
                  <c:v>5.471999999919439</c:v>
                </c:pt>
                <c:pt idx="101">
                  <c:v>5.414999999920839</c:v>
                </c:pt>
                <c:pt idx="102">
                  <c:v>5.359175257654551</c:v>
                </c:pt>
                <c:pt idx="103">
                  <c:v>5.304489795842657</c:v>
                </c:pt>
                <c:pt idx="104">
                  <c:v>5.250909090834649</c:v>
                </c:pt>
                <c:pt idx="105">
                  <c:v>5.198399999927161</c:v>
                </c:pt>
                <c:pt idx="106">
                  <c:v>5.146930692998022</c:v>
                </c:pt>
                <c:pt idx="107">
                  <c:v>5.096470588165516</c:v>
                </c:pt>
                <c:pt idx="108">
                  <c:v>5.046990291193473</c:v>
                </c:pt>
                <c:pt idx="109">
                  <c:v>4.998461538394301</c:v>
                </c:pt>
                <c:pt idx="110">
                  <c:v>4.950857142786265</c:v>
                </c:pt>
                <c:pt idx="111">
                  <c:v>4.904150943326787</c:v>
                </c:pt>
                <c:pt idx="112">
                  <c:v>4.858317756941304</c:v>
                </c:pt>
                <c:pt idx="113">
                  <c:v>4.813333333266334</c:v>
                </c:pt>
                <c:pt idx="114">
                  <c:v>4.76917431186093</c:v>
                </c:pt>
                <c:pt idx="115">
                  <c:v>4.725818181753796</c:v>
                </c:pt>
                <c:pt idx="116">
                  <c:v>4.6832432431798106</c:v>
                </c:pt>
                <c:pt idx="117">
                  <c:v>4.641428571366363</c:v>
                </c:pt>
                <c:pt idx="118">
                  <c:v>4.600353982239868</c:v>
                </c:pt>
                <c:pt idx="119">
                  <c:v>4.559999999940142</c:v>
                </c:pt>
                <c:pt idx="120">
                  <c:v>4.520347826027947</c:v>
                </c:pt>
                <c:pt idx="121">
                  <c:v>4.481379310286921</c:v>
                </c:pt>
                <c:pt idx="122">
                  <c:v>4.443076923020091</c:v>
                </c:pt>
                <c:pt idx="123">
                  <c:v>4.405423728757508</c:v>
                </c:pt>
                <c:pt idx="124">
                  <c:v>4.36840336128951</c:v>
                </c:pt>
                <c:pt idx="125">
                  <c:v>4.33199999994597</c:v>
                </c:pt>
                <c:pt idx="126">
                  <c:v>4.296198347054128</c:v>
                </c:pt>
                <c:pt idx="127">
                  <c:v>4.260983606505019</c:v>
                </c:pt>
                <c:pt idx="128">
                  <c:v>4.2263414633632035</c:v>
                </c:pt>
                <c:pt idx="129">
                  <c:v>4.192258064465363</c:v>
                </c:pt>
                <c:pt idx="130">
                  <c:v>4.1587199999501205</c:v>
                </c:pt>
                <c:pt idx="131">
                  <c:v>4.125714285661782</c:v>
                </c:pt>
                <c:pt idx="132">
                  <c:v>4.093228346405088</c:v>
                </c:pt>
                <c:pt idx="133">
                  <c:v>4.061249999949272</c:v>
                </c:pt>
                <c:pt idx="134">
                  <c:v>4.029767441810593</c:v>
                </c:pt>
                <c:pt idx="135">
                  <c:v>3.9987692307199763</c:v>
                </c:pt>
                <c:pt idx="136">
                  <c:v>3.968244274760725</c:v>
                </c:pt>
                <c:pt idx="137">
                  <c:v>3.9381818181341837</c:v>
                </c:pt>
                <c:pt idx="138">
                  <c:v>3.9085714285243673</c:v>
                </c:pt>
                <c:pt idx="139">
                  <c:v>3.8794029850283334</c:v>
                </c:pt>
                <c:pt idx="140">
                  <c:v>3.8506666666211227</c:v>
                </c:pt>
                <c:pt idx="141">
                  <c:v>3.82235294113146</c:v>
                </c:pt>
                <c:pt idx="142">
                  <c:v>3.794452554700234</c:v>
                </c:pt>
                <c:pt idx="143">
                  <c:v>3.7669565216955423</c:v>
                </c:pt>
                <c:pt idx="144">
                  <c:v>3.7398561150648217</c:v>
                </c:pt>
                <c:pt idx="145">
                  <c:v>3.7131428571004403</c:v>
                </c:pt>
                <c:pt idx="146">
                  <c:v>3.6868085105965416</c:v>
                </c:pt>
                <c:pt idx="147">
                  <c:v>3.660845070381242</c:v>
                </c:pt>
                <c:pt idx="148">
                  <c:v>3.6352447552040963</c:v>
                </c:pt>
                <c:pt idx="149">
                  <c:v>3.609999999959962</c:v>
                </c:pt>
                <c:pt idx="150">
                  <c:v>3.585103448236257</c:v>
                </c:pt>
                <c:pt idx="151">
                  <c:v>3.560547945166472</c:v>
                </c:pt>
                <c:pt idx="152">
                  <c:v>3.5363265305714293</c:v>
                </c:pt>
                <c:pt idx="153">
                  <c:v>3.512432432392053</c:v>
                </c:pt>
                <c:pt idx="154">
                  <c:v>3.4888590603628997</c:v>
                </c:pt>
                <c:pt idx="155">
                  <c:v>3.465599999960798</c:v>
                </c:pt>
                <c:pt idx="156">
                  <c:v>3.442649006583723</c:v>
                </c:pt>
                <c:pt idx="157">
                  <c:v>3.419999999961768</c:v>
                </c:pt>
                <c:pt idx="158">
                  <c:v>3.397647058785847</c:v>
                </c:pt>
                <c:pt idx="159">
                  <c:v>3.3755844155471166</c:v>
                </c:pt>
                <c:pt idx="160">
                  <c:v>3.3538064515761343</c:v>
                </c:pt>
                <c:pt idx="161">
                  <c:v>3.332307692271443</c:v>
                </c:pt>
                <c:pt idx="162">
                  <c:v>3.311082802511881</c:v>
                </c:pt>
                <c:pt idx="163">
                  <c:v>3.2901265822430927</c:v>
                </c:pt>
                <c:pt idx="164">
                  <c:v>3.2694339622292543</c:v>
                </c:pt>
                <c:pt idx="165">
                  <c:v>3.248999999965441</c:v>
                </c:pt>
                <c:pt idx="166">
                  <c:v>3.2288198757423134</c:v>
                </c:pt>
                <c:pt idx="167">
                  <c:v>3.2088888888552702</c:v>
                </c:pt>
                <c:pt idx="168">
                  <c:v>3.1892024539544295</c:v>
                </c:pt>
                <c:pt idx="169">
                  <c:v>3.169756097528125</c:v>
                </c:pt>
                <c:pt idx="170">
                  <c:v>3.150545454513045</c:v>
                </c:pt>
                <c:pt idx="171">
                  <c:v>3.1315662650281313</c:v>
                </c:pt>
                <c:pt idx="172">
                  <c:v>3.112814371225802</c:v>
                </c:pt>
                <c:pt idx="173">
                  <c:v>3.094285714252618</c:v>
                </c:pt>
                <c:pt idx="174">
                  <c:v>3.0759763313281536</c:v>
                </c:pt>
                <c:pt idx="175">
                  <c:v>3.05788235290881</c:v>
                </c:pt>
                <c:pt idx="176">
                  <c:v>3.0399999999680527</c:v>
                </c:pt>
                <c:pt idx="177">
                  <c:v>3.022325581363688</c:v>
                </c:pt>
                <c:pt idx="178">
                  <c:v>3.0048554912982244</c:v>
                </c:pt>
                <c:pt idx="179">
                  <c:v>2.9875862068656946</c:v>
                </c:pt>
                <c:pt idx="180">
                  <c:v>2.9705142856836995</c:v>
                </c:pt>
                <c:pt idx="181">
                  <c:v>2.953636363606163</c:v>
                </c:pt>
                <c:pt idx="182">
                  <c:v>2.936949152512551</c:v>
                </c:pt>
                <c:pt idx="183">
                  <c:v>2.9204494381726813</c:v>
                </c:pt>
                <c:pt idx="184">
                  <c:v>2.904134078183092</c:v>
                </c:pt>
                <c:pt idx="185">
                  <c:v>2.8879999999711625</c:v>
                </c:pt>
                <c:pt idx="186">
                  <c:v>2.8720441988664316</c:v>
                </c:pt>
                <c:pt idx="187">
                  <c:v>2.8562637362354906</c:v>
                </c:pt>
                <c:pt idx="188">
                  <c:v>2.8406557376770163</c:v>
                </c:pt>
                <c:pt idx="189">
                  <c:v>2.825217391276675</c:v>
                </c:pt>
                <c:pt idx="190">
                  <c:v>2.809945945918607</c:v>
                </c:pt>
                <c:pt idx="191">
                  <c:v>2.794838709650408</c:v>
                </c:pt>
                <c:pt idx="192">
                  <c:v>2.7798930481015485</c:v>
                </c:pt>
                <c:pt idx="193">
                  <c:v>2.7651063829522484</c:v>
                </c:pt>
                <c:pt idx="194">
                  <c:v>2.750476190448581</c:v>
                </c:pt>
                <c:pt idx="195">
                  <c:v>2.7359999999726115</c:v>
                </c:pt>
                <c:pt idx="196">
                  <c:v>2.721675392643088</c:v>
                </c:pt>
                <c:pt idx="197">
                  <c:v>2.7074999999732454</c:v>
                </c:pt>
                <c:pt idx="198">
                  <c:v>2.6934715025641283</c:v>
                </c:pt>
                <c:pt idx="199">
                  <c:v>2.6795876288397396</c:v>
                </c:pt>
                <c:pt idx="200">
                  <c:v>2.665846153820214</c:v>
                </c:pt>
                <c:pt idx="201">
                  <c:v>2.652244897933443</c:v>
                </c:pt>
                <c:pt idx="202">
                  <c:v>2.6387817258628767</c:v>
                </c:pt>
                <c:pt idx="203">
                  <c:v>2.6254545454293847</c:v>
                </c:pt>
                <c:pt idx="204">
                  <c:v>2.612261306507692</c:v>
                </c:pt>
                <c:pt idx="205">
                  <c:v>2.5991999999753075</c:v>
                </c:pt>
              </c:numCache>
            </c:numRef>
          </c:yVal>
          <c:smooth val="1"/>
        </c:ser>
        <c:ser>
          <c:idx val="0"/>
          <c:order val="4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Parameters!$D$8:$D$419</c:f>
              <c:numCache>
                <c:ptCount val="206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</c:numCache>
            </c:numRef>
          </c:xVal>
          <c:yVal>
            <c:numRef>
              <c:f>Parameters!$E$8:$E$419</c:f>
            </c:numRef>
          </c:yVal>
          <c:smooth val="1"/>
        </c:ser>
        <c:axId val="35830201"/>
        <c:axId val="54036354"/>
      </c:scatterChart>
      <c:valAx>
        <c:axId val="35830201"/>
        <c:scaling>
          <c:orientation val="minMax"/>
          <c:max val="60.1"/>
          <c:min val="59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036354"/>
        <c:crosses val="autoZero"/>
        <c:crossBetween val="midCat"/>
        <c:dispUnits/>
        <c:majorUnit val="0.02000000000000001"/>
        <c:minorUnit val="0.02000000000000001"/>
      </c:valAx>
      <c:valAx>
        <c:axId val="54036354"/>
        <c:scaling>
          <c:orientation val="minMax"/>
          <c:max val="50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30201"/>
        <c:crosses val="autoZero"/>
        <c:crossBetween val="midCat"/>
        <c:dispUnits/>
        <c:majorUnit val="100"/>
        <c:minorUnit val="100"/>
      </c:valAx>
      <c:spPr>
        <a:solidFill>
          <a:srgbClr val="CCFFFF"/>
        </a:solidFill>
        <a:ln w="12700">
          <a:solidFill>
            <a:srgbClr val="C0C0C0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51"/>
          <c:y val="0.95375"/>
          <c:w val="0.5447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CPS1 and BAAL at 59.98 Hz Scheduled Frequency - Western Interconnection</a:t>
            </a:r>
          </a:p>
        </c:rich>
      </c:tx>
      <c:layout>
        <c:manualLayout>
          <c:xMode val="factor"/>
          <c:yMode val="factor"/>
          <c:x val="0.112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505"/>
          <c:w val="0.95025"/>
          <c:h val="0.84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Parameters!$D$8:$D$419</c:f>
              <c:numCache>
                <c:ptCount val="230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  <c:pt idx="206">
                  <c:v>60.0001</c:v>
                </c:pt>
                <c:pt idx="207">
                  <c:v>60.0005</c:v>
                </c:pt>
                <c:pt idx="208">
                  <c:v>60.001000000001</c:v>
                </c:pt>
                <c:pt idx="209">
                  <c:v>60.002000000001</c:v>
                </c:pt>
                <c:pt idx="210">
                  <c:v>60.003000000001</c:v>
                </c:pt>
                <c:pt idx="211">
                  <c:v>60.004000000001</c:v>
                </c:pt>
                <c:pt idx="212">
                  <c:v>60.005000000001</c:v>
                </c:pt>
                <c:pt idx="213">
                  <c:v>60.006000000001</c:v>
                </c:pt>
                <c:pt idx="214">
                  <c:v>60.007000000001</c:v>
                </c:pt>
                <c:pt idx="215">
                  <c:v>60.008000000001</c:v>
                </c:pt>
                <c:pt idx="216">
                  <c:v>60.009000000001</c:v>
                </c:pt>
                <c:pt idx="217">
                  <c:v>60.010000000001</c:v>
                </c:pt>
                <c:pt idx="218">
                  <c:v>60.011000000001</c:v>
                </c:pt>
                <c:pt idx="219">
                  <c:v>60.012000000001</c:v>
                </c:pt>
                <c:pt idx="220">
                  <c:v>60.013000000001</c:v>
                </c:pt>
                <c:pt idx="221">
                  <c:v>60.014000000001</c:v>
                </c:pt>
                <c:pt idx="222">
                  <c:v>60.015000000001</c:v>
                </c:pt>
                <c:pt idx="223">
                  <c:v>60.016000000001</c:v>
                </c:pt>
                <c:pt idx="224">
                  <c:v>60.017000000001</c:v>
                </c:pt>
                <c:pt idx="225">
                  <c:v>60.018000000001</c:v>
                </c:pt>
                <c:pt idx="226">
                  <c:v>60.019</c:v>
                </c:pt>
                <c:pt idx="227">
                  <c:v>60.0195</c:v>
                </c:pt>
                <c:pt idx="228">
                  <c:v>60.0199</c:v>
                </c:pt>
                <c:pt idx="229">
                  <c:v>60.020000000001</c:v>
                </c:pt>
              </c:numCache>
            </c:numRef>
          </c:xVal>
          <c:yVal>
            <c:numRef>
              <c:f>Parameters!$E$8:$E$419</c:f>
            </c:numRef>
          </c:yVal>
          <c:smooth val="1"/>
        </c:ser>
        <c:ser>
          <c:idx val="3"/>
          <c:order val="1"/>
          <c:tx>
            <c:v>BAAL_Low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Parameters!$D$8:$D$189</c:f>
              <c:numCache>
                <c:ptCount val="182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</c:numCache>
            </c:numRef>
          </c:xVal>
          <c:yVal>
            <c:numRef>
              <c:f>Parameters!$G$8:$G$189</c:f>
              <c:numCache>
                <c:ptCount val="182"/>
                <c:pt idx="0">
                  <c:v>-25.991999855597687</c:v>
                </c:pt>
                <c:pt idx="1">
                  <c:v>-26.137206557891073</c:v>
                </c:pt>
                <c:pt idx="2">
                  <c:v>-26.284044796155076</c:v>
                </c:pt>
                <c:pt idx="3">
                  <c:v>-26.432542223542626</c:v>
                </c:pt>
                <c:pt idx="4">
                  <c:v>-26.582727121687427</c:v>
                </c:pt>
                <c:pt idx="5">
                  <c:v>-26.73462841865728</c:v>
                </c:pt>
                <c:pt idx="6">
                  <c:v>-26.88827570753629</c:v>
                </c:pt>
                <c:pt idx="7">
                  <c:v>-27.043699265641735</c:v>
                </c:pt>
                <c:pt idx="8">
                  <c:v>-27.2009300744112</c:v>
                </c:pt>
                <c:pt idx="9">
                  <c:v>-27.359999839997624</c:v>
                </c:pt>
                <c:pt idx="10">
                  <c:v>-27.520941014581084</c:v>
                </c:pt>
                <c:pt idx="11">
                  <c:v>-27.683786818437127</c:v>
                </c:pt>
                <c:pt idx="12">
                  <c:v>-27.848571262820215</c:v>
                </c:pt>
                <c:pt idx="13">
                  <c:v>-28.015329173575978</c:v>
                </c:pt>
                <c:pt idx="14">
                  <c:v>-28.184096215773334</c:v>
                </c:pt>
                <c:pt idx="15">
                  <c:v>-28.354908919075832</c:v>
                </c:pt>
                <c:pt idx="16">
                  <c:v>-28.527804704114452</c:v>
                </c:pt>
                <c:pt idx="17">
                  <c:v>-28.702821909814137</c:v>
                </c:pt>
                <c:pt idx="18">
                  <c:v>-28.879999821743688</c:v>
                </c:pt>
                <c:pt idx="19">
                  <c:v>-29.0593787015109</c:v>
                </c:pt>
                <c:pt idx="20">
                  <c:v>-29.240999817259908</c:v>
                </c:pt>
                <c:pt idx="21">
                  <c:v>-29.424905475331006</c:v>
                </c:pt>
                <c:pt idx="22">
                  <c:v>-29.611139053111117</c:v>
                </c:pt>
                <c:pt idx="23">
                  <c:v>-29.799745033139494</c:v>
                </c:pt>
                <c:pt idx="24">
                  <c:v>-29.99076903853735</c:v>
                </c:pt>
                <c:pt idx="25">
                  <c:v>-30.18425786979678</c:v>
                </c:pt>
                <c:pt idx="26">
                  <c:v>-30.380259543002918</c:v>
                </c:pt>
                <c:pt idx="27">
                  <c:v>-30.57882332956755</c:v>
                </c:pt>
                <c:pt idx="28">
                  <c:v>-30.77999979751859</c:v>
                </c:pt>
                <c:pt idx="29">
                  <c:v>-30.983840854430024</c:v>
                </c:pt>
                <c:pt idx="30">
                  <c:v>-31.190399792082157</c:v>
                </c:pt>
                <c:pt idx="31">
                  <c:v>-31.399731332907134</c:v>
                </c:pt>
                <c:pt idx="32">
                  <c:v>-31.61189167831724</c:v>
                </c:pt>
                <c:pt idx="33">
                  <c:v>-31.826938559040943</c:v>
                </c:pt>
                <c:pt idx="34">
                  <c:v>-32.04493128740563</c:v>
                </c:pt>
                <c:pt idx="35">
                  <c:v>-32.265930812001336</c:v>
                </c:pt>
                <c:pt idx="36">
                  <c:v>-32.48999977441732</c:v>
                </c:pt>
                <c:pt idx="37">
                  <c:v>-32.7172025684552</c:v>
                </c:pt>
                <c:pt idx="38">
                  <c:v>-32.947605401821555</c:v>
                </c:pt>
                <c:pt idx="39">
                  <c:v>-33.18127636046071</c:v>
                </c:pt>
                <c:pt idx="40">
                  <c:v>-33.4182854756297</c:v>
                </c:pt>
                <c:pt idx="41">
                  <c:v>-33.65870479386842</c:v>
                </c:pt>
                <c:pt idx="42">
                  <c:v>-33.902608450027365</c:v>
                </c:pt>
                <c:pt idx="43">
                  <c:v>-34.15007274347828</c:v>
                </c:pt>
                <c:pt idx="44">
                  <c:v>-34.40117621768671</c:v>
                </c:pt>
                <c:pt idx="45">
                  <c:v>-34.65599974333734</c:v>
                </c:pt>
                <c:pt idx="46">
                  <c:v>-34.91462660516517</c:v>
                </c:pt>
                <c:pt idx="47">
                  <c:v>-35.177142592703674</c:v>
                </c:pt>
                <c:pt idx="48">
                  <c:v>-35.443636095174746</c:v>
                </c:pt>
                <c:pt idx="49">
                  <c:v>-35.714198200707855</c:v>
                </c:pt>
                <c:pt idx="50">
                  <c:v>-35.98892280013829</c:v>
                </c:pt>
                <c:pt idx="51">
                  <c:v>-36.26790669565089</c:v>
                </c:pt>
                <c:pt idx="52">
                  <c:v>-36.55124971449886</c:v>
                </c:pt>
                <c:pt idx="53">
                  <c:v>-36.83905482812352</c:v>
                </c:pt>
                <c:pt idx="54">
                  <c:v>-37.13142827681997</c:v>
                </c:pt>
                <c:pt idx="55">
                  <c:v>-37.42847970066026</c:v>
                </c:pt>
                <c:pt idx="56">
                  <c:v>-37.73032227645721</c:v>
                </c:pt>
                <c:pt idx="57">
                  <c:v>-38.03707286157681</c:v>
                </c:pt>
                <c:pt idx="58">
                  <c:v>-38.34885214477414</c:v>
                </c:pt>
                <c:pt idx="59">
                  <c:v>-38.66578480450843</c:v>
                </c:pt>
                <c:pt idx="60">
                  <c:v>-38.98799967519426</c:v>
                </c:pt>
                <c:pt idx="61">
                  <c:v>-39.31562992181485</c:v>
                </c:pt>
                <c:pt idx="62">
                  <c:v>-39.648813223413505</c:v>
                </c:pt>
                <c:pt idx="63">
                  <c:v>-39.98769196601645</c:v>
                </c:pt>
                <c:pt idx="64">
                  <c:v>-40.33241344551293</c:v>
                </c:pt>
                <c:pt idx="65">
                  <c:v>-40.68313008111996</c:v>
                </c:pt>
                <c:pt idx="66">
                  <c:v>-41.039999640104725</c:v>
                </c:pt>
                <c:pt idx="67">
                  <c:v>-41.40318547441646</c:v>
                </c:pt>
                <c:pt idx="68">
                  <c:v>-41.77285676999468</c:v>
                </c:pt>
                <c:pt idx="69">
                  <c:v>-42.149188809577375</c:v>
                </c:pt>
                <c:pt idx="70">
                  <c:v>-42.53236324982029</c:v>
                </c:pt>
                <c:pt idx="71">
                  <c:v>-42.922568413670156</c:v>
                </c:pt>
                <c:pt idx="72">
                  <c:v>-43.31999959900588</c:v>
                </c:pt>
                <c:pt idx="73">
                  <c:v>-43.72485940456174</c:v>
                </c:pt>
                <c:pt idx="74">
                  <c:v>-44.13735807433983</c:v>
                </c:pt>
                <c:pt idx="75">
                  <c:v>-44.55771386152125</c:v>
                </c:pt>
                <c:pt idx="76">
                  <c:v>-44.98615341376614</c:v>
                </c:pt>
                <c:pt idx="77">
                  <c:v>-45.42291218053389</c:v>
                </c:pt>
                <c:pt idx="78">
                  <c:v>-45.868234844605304</c:v>
                </c:pt>
                <c:pt idx="79">
                  <c:v>-46.322375779168354</c:v>
                </c:pt>
                <c:pt idx="80">
                  <c:v>-46.78559953232859</c:v>
                </c:pt>
                <c:pt idx="81">
                  <c:v>-47.25818134101372</c:v>
                </c:pt>
                <c:pt idx="82">
                  <c:v>-47.74040767631176</c:v>
                </c:pt>
                <c:pt idx="83">
                  <c:v>-48.23257682254094</c:v>
                </c:pt>
                <c:pt idx="84">
                  <c:v>-48.7349994925431</c:v>
                </c:pt>
                <c:pt idx="85">
                  <c:v>-49.24799948180609</c:v>
                </c:pt>
                <c:pt idx="86">
                  <c:v>-49.77191436433788</c:v>
                </c:pt>
                <c:pt idx="87">
                  <c:v>-50.30709623346965</c:v>
                </c:pt>
                <c:pt idx="88">
                  <c:v>-50.8539124909383</c:v>
                </c:pt>
                <c:pt idx="89">
                  <c:v>-51.41274668799557</c:v>
                </c:pt>
                <c:pt idx="90">
                  <c:v>-51.983999422627264</c:v>
                </c:pt>
                <c:pt idx="91">
                  <c:v>-52.568089297223025</c:v>
                </c:pt>
                <c:pt idx="92">
                  <c:v>-53.16545394154095</c:v>
                </c:pt>
                <c:pt idx="93">
                  <c:v>-53.776551106260094</c:v>
                </c:pt>
                <c:pt idx="94">
                  <c:v>-54.40185983278872</c:v>
                </c:pt>
                <c:pt idx="95">
                  <c:v>-55.04188170571077</c:v>
                </c:pt>
                <c:pt idx="96">
                  <c:v>-55.69714219440899</c:v>
                </c:pt>
                <c:pt idx="97">
                  <c:v>-56.36819209228808</c:v>
                </c:pt>
                <c:pt idx="98">
                  <c:v>-57.055609060642794</c:v>
                </c:pt>
                <c:pt idx="99">
                  <c:v>-57.75999928726591</c:v>
                </c:pt>
                <c:pt idx="100">
                  <c:v>-58.48199926933975</c:v>
                </c:pt>
                <c:pt idx="101">
                  <c:v>-59.22227773173593</c:v>
                </c:pt>
                <c:pt idx="102">
                  <c:v>-59.98153769292463</c:v>
                </c:pt>
                <c:pt idx="103">
                  <c:v>-60.76051869181586</c:v>
                </c:pt>
                <c:pt idx="104">
                  <c:v>-61.55999919040266</c:v>
                </c:pt>
                <c:pt idx="105">
                  <c:v>-62.3807991686676</c:v>
                </c:pt>
                <c:pt idx="106">
                  <c:v>-63.22378292983529</c:v>
                </c:pt>
                <c:pt idx="107">
                  <c:v>-64.08986213619207</c:v>
                </c:pt>
                <c:pt idx="108">
                  <c:v>-64.97999909794696</c:v>
                </c:pt>
                <c:pt idx="109">
                  <c:v>-65.89521033996823</c:v>
                </c:pt>
                <c:pt idx="110">
                  <c:v>-66.83657047423864</c:v>
                </c:pt>
                <c:pt idx="111">
                  <c:v>-67.80521640910709</c:v>
                </c:pt>
                <c:pt idx="112">
                  <c:v>-68.80235192988357</c:v>
                </c:pt>
                <c:pt idx="113">
                  <c:v>-69.82925268963493</c:v>
                </c:pt>
                <c:pt idx="114">
                  <c:v>-70.88727165375589</c:v>
                </c:pt>
                <c:pt idx="115">
                  <c:v>-71.97784504704147</c:v>
                </c:pt>
                <c:pt idx="116">
                  <c:v>-73.10249885845663</c:v>
                </c:pt>
                <c:pt idx="117">
                  <c:v>-74.26285596478405</c:v>
                </c:pt>
                <c:pt idx="118">
                  <c:v>-75.46064394491432</c:v>
                </c:pt>
                <c:pt idx="119">
                  <c:v>-76.6977036614459</c:v>
                </c:pt>
                <c:pt idx="120">
                  <c:v>-77.97599870117492</c:v>
                </c:pt>
                <c:pt idx="121">
                  <c:v>-79.29762577542444</c:v>
                </c:pt>
                <c:pt idx="122">
                  <c:v>-80.66482619626694</c:v>
                </c:pt>
                <c:pt idx="123">
                  <c:v>-82.07999856085918</c:v>
                </c:pt>
                <c:pt idx="124">
                  <c:v>-83.54571279472394</c:v>
                </c:pt>
                <c:pt idx="125">
                  <c:v>-85.06472572702273</c:v>
                </c:pt>
                <c:pt idx="126">
                  <c:v>-86.63999839651348</c:v>
                </c:pt>
                <c:pt idx="127">
                  <c:v>-88.27471531656207</c:v>
                </c:pt>
                <c:pt idx="128">
                  <c:v>-89.97230596310858</c:v>
                </c:pt>
                <c:pt idx="129">
                  <c:v>-91.7364687905556</c:v>
                </c:pt>
                <c:pt idx="130">
                  <c:v>-93.57119812968986</c:v>
                </c:pt>
                <c:pt idx="131">
                  <c:v>-95.48081437911179</c:v>
                </c:pt>
                <c:pt idx="132">
                  <c:v>-97.46999797058895</c:v>
                </c:pt>
                <c:pt idx="133">
                  <c:v>-99.54382767054162</c:v>
                </c:pt>
                <c:pt idx="134">
                  <c:v>-101.70782387724444</c:v>
                </c:pt>
                <c:pt idx="135">
                  <c:v>-103.96799769098209</c:v>
                </c:pt>
                <c:pt idx="136">
                  <c:v>-106.33090667573774</c:v>
                </c:pt>
                <c:pt idx="137">
                  <c:v>-108.80371840168547</c:v>
                </c:pt>
                <c:pt idx="138">
                  <c:v>-111.39428306389226</c:v>
                </c:pt>
                <c:pt idx="139">
                  <c:v>-114.11121673095106</c:v>
                </c:pt>
                <c:pt idx="140">
                  <c:v>-116.9639970779489</c:v>
                </c:pt>
                <c:pt idx="141">
                  <c:v>-119.96307384924901</c:v>
                </c:pt>
                <c:pt idx="142">
                  <c:v>-123.11999676225574</c:v>
                </c:pt>
                <c:pt idx="143">
                  <c:v>-126.44756415246168</c:v>
                </c:pt>
                <c:pt idx="144">
                  <c:v>-129.9599963925228</c:v>
                </c:pt>
                <c:pt idx="145">
                  <c:v>-133.6731390405707</c:v>
                </c:pt>
                <c:pt idx="146">
                  <c:v>-137.6047018379947</c:v>
                </c:pt>
                <c:pt idx="147">
                  <c:v>-141.77454116135112</c:v>
                </c:pt>
                <c:pt idx="148">
                  <c:v>-146.20499543427823</c:v>
                </c:pt>
                <c:pt idx="149">
                  <c:v>-150.92128545756887</c:v>
                </c:pt>
                <c:pt idx="150">
                  <c:v>-155.9519948052369</c:v>
                </c:pt>
                <c:pt idx="151">
                  <c:v>-161.3296496132018</c:v>
                </c:pt>
                <c:pt idx="152">
                  <c:v>-167.09142260806823</c:v>
                </c:pt>
                <c:pt idx="153">
                  <c:v>-173.2799935867147</c:v>
                </c:pt>
                <c:pt idx="154">
                  <c:v>-179.94460846849785</c:v>
                </c:pt>
                <c:pt idx="155">
                  <c:v>-187.1423925195637</c:v>
                </c:pt>
                <c:pt idx="156">
                  <c:v>-194.93999188318898</c:v>
                </c:pt>
                <c:pt idx="157">
                  <c:v>-203.41564333592888</c:v>
                </c:pt>
                <c:pt idx="158">
                  <c:v>-212.66180852312925</c:v>
                </c:pt>
                <c:pt idx="159">
                  <c:v>-222.7885608280818</c:v>
                </c:pt>
                <c:pt idx="160">
                  <c:v>-233.92798831293405</c:v>
                </c:pt>
                <c:pt idx="161">
                  <c:v>-246.23998705040552</c:v>
                </c:pt>
                <c:pt idx="162">
                  <c:v>-259.9199855715615</c:v>
                </c:pt>
                <c:pt idx="163">
                  <c:v>-275.2093955888424</c:v>
                </c:pt>
                <c:pt idx="164">
                  <c:v>-292.40998173905564</c:v>
                </c:pt>
                <c:pt idx="165">
                  <c:v>-311.9039792230568</c:v>
                </c:pt>
                <c:pt idx="166">
                  <c:v>-334.182833291721</c:v>
                </c:pt>
                <c:pt idx="167">
                  <c:v>-359.88920310769294</c:v>
                </c:pt>
                <c:pt idx="168">
                  <c:v>-389.8799675360393</c:v>
                </c:pt>
                <c:pt idx="169">
                  <c:v>-425.32359772875384</c:v>
                </c:pt>
                <c:pt idx="170">
                  <c:v>-467.8559532520202</c:v>
                </c:pt>
                <c:pt idx="171">
                  <c:v>-519.8399422863159</c:v>
                </c:pt>
                <c:pt idx="172">
                  <c:v>-584.8199269559559</c:v>
                </c:pt>
                <c:pt idx="173">
                  <c:v>-668.3656188817147</c:v>
                </c:pt>
                <c:pt idx="174">
                  <c:v>-779.759870144268</c:v>
                </c:pt>
                <c:pt idx="175">
                  <c:v>-935.711813007333</c:v>
                </c:pt>
                <c:pt idx="176">
                  <c:v>-1169.6397078253951</c:v>
                </c:pt>
                <c:pt idx="177">
                  <c:v>-1559.5194805773592</c:v>
                </c:pt>
                <c:pt idx="178">
                  <c:v>-2339.2788312966327</c:v>
                </c:pt>
                <c:pt idx="179">
                  <c:v>-4678.555325677033</c:v>
                </c:pt>
                <c:pt idx="180">
                  <c:v>-9357.101285884874</c:v>
                </c:pt>
                <c:pt idx="181">
                  <c:v>-46785.13215044544</c:v>
                </c:pt>
              </c:numCache>
            </c:numRef>
          </c:yVal>
          <c:smooth val="1"/>
        </c:ser>
        <c:ser>
          <c:idx val="2"/>
          <c:order val="2"/>
          <c:tx>
            <c:v>BAAL_High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Parameters!$D$191:$D$419</c:f>
              <c:numCache>
                <c:ptCount val="229"/>
                <c:pt idx="0">
                  <c:v>59.9801</c:v>
                </c:pt>
                <c:pt idx="1">
                  <c:v>59.9805</c:v>
                </c:pt>
                <c:pt idx="2">
                  <c:v>59.9810000000009</c:v>
                </c:pt>
                <c:pt idx="3">
                  <c:v>59.9820000000009</c:v>
                </c:pt>
                <c:pt idx="4">
                  <c:v>59.9830000000009</c:v>
                </c:pt>
                <c:pt idx="5">
                  <c:v>59.9840000000009</c:v>
                </c:pt>
                <c:pt idx="6">
                  <c:v>59.9850000000009</c:v>
                </c:pt>
                <c:pt idx="7">
                  <c:v>59.9860000000009</c:v>
                </c:pt>
                <c:pt idx="8">
                  <c:v>59.9870000000009</c:v>
                </c:pt>
                <c:pt idx="9">
                  <c:v>59.9880000000009</c:v>
                </c:pt>
                <c:pt idx="10">
                  <c:v>59.9890000000009</c:v>
                </c:pt>
                <c:pt idx="11">
                  <c:v>59.9900000000009</c:v>
                </c:pt>
                <c:pt idx="12">
                  <c:v>59.9910000000009</c:v>
                </c:pt>
                <c:pt idx="13">
                  <c:v>59.9920000000009</c:v>
                </c:pt>
                <c:pt idx="14">
                  <c:v>59.9930000000009</c:v>
                </c:pt>
                <c:pt idx="15">
                  <c:v>59.9940000000009</c:v>
                </c:pt>
                <c:pt idx="16">
                  <c:v>59.9950000000009</c:v>
                </c:pt>
                <c:pt idx="17">
                  <c:v>59.9960000000009</c:v>
                </c:pt>
                <c:pt idx="18">
                  <c:v>59.9970000000009</c:v>
                </c:pt>
                <c:pt idx="19">
                  <c:v>59.9980000000009</c:v>
                </c:pt>
                <c:pt idx="20">
                  <c:v>59.999</c:v>
                </c:pt>
                <c:pt idx="21">
                  <c:v>59.9995</c:v>
                </c:pt>
                <c:pt idx="22">
                  <c:v>59.9999</c:v>
                </c:pt>
                <c:pt idx="23">
                  <c:v>60.0001</c:v>
                </c:pt>
                <c:pt idx="24">
                  <c:v>60.0005</c:v>
                </c:pt>
                <c:pt idx="25">
                  <c:v>60.001000000001</c:v>
                </c:pt>
                <c:pt idx="26">
                  <c:v>60.002000000001</c:v>
                </c:pt>
                <c:pt idx="27">
                  <c:v>60.003000000001</c:v>
                </c:pt>
                <c:pt idx="28">
                  <c:v>60.004000000001</c:v>
                </c:pt>
                <c:pt idx="29">
                  <c:v>60.005000000001</c:v>
                </c:pt>
                <c:pt idx="30">
                  <c:v>60.006000000001</c:v>
                </c:pt>
                <c:pt idx="31">
                  <c:v>60.007000000001</c:v>
                </c:pt>
                <c:pt idx="32">
                  <c:v>60.008000000001</c:v>
                </c:pt>
                <c:pt idx="33">
                  <c:v>60.009000000001</c:v>
                </c:pt>
                <c:pt idx="34">
                  <c:v>60.010000000001</c:v>
                </c:pt>
                <c:pt idx="35">
                  <c:v>60.011000000001</c:v>
                </c:pt>
                <c:pt idx="36">
                  <c:v>60.012000000001</c:v>
                </c:pt>
                <c:pt idx="37">
                  <c:v>60.013000000001</c:v>
                </c:pt>
                <c:pt idx="38">
                  <c:v>60.014000000001</c:v>
                </c:pt>
                <c:pt idx="39">
                  <c:v>60.015000000001</c:v>
                </c:pt>
                <c:pt idx="40">
                  <c:v>60.016000000001</c:v>
                </c:pt>
                <c:pt idx="41">
                  <c:v>60.017000000001</c:v>
                </c:pt>
                <c:pt idx="42">
                  <c:v>60.018000000001</c:v>
                </c:pt>
                <c:pt idx="43">
                  <c:v>60.019</c:v>
                </c:pt>
                <c:pt idx="44">
                  <c:v>60.0195</c:v>
                </c:pt>
                <c:pt idx="45">
                  <c:v>60.0199</c:v>
                </c:pt>
                <c:pt idx="46">
                  <c:v>60.020000000001</c:v>
                </c:pt>
                <c:pt idx="47">
                  <c:v>60.0201</c:v>
                </c:pt>
                <c:pt idx="48">
                  <c:v>60.0205</c:v>
                </c:pt>
                <c:pt idx="49">
                  <c:v>60.021</c:v>
                </c:pt>
                <c:pt idx="50">
                  <c:v>60.0220000000011</c:v>
                </c:pt>
                <c:pt idx="51">
                  <c:v>60.0230000000011</c:v>
                </c:pt>
                <c:pt idx="52">
                  <c:v>60.0240000000011</c:v>
                </c:pt>
                <c:pt idx="53">
                  <c:v>60.0250000000011</c:v>
                </c:pt>
                <c:pt idx="54">
                  <c:v>60.0260000000011</c:v>
                </c:pt>
                <c:pt idx="55">
                  <c:v>60.0270000000011</c:v>
                </c:pt>
                <c:pt idx="56">
                  <c:v>60.0280000000011</c:v>
                </c:pt>
                <c:pt idx="57">
                  <c:v>60.0290000000011</c:v>
                </c:pt>
                <c:pt idx="58">
                  <c:v>60.0300000000011</c:v>
                </c:pt>
                <c:pt idx="59">
                  <c:v>60.0310000000011</c:v>
                </c:pt>
                <c:pt idx="60">
                  <c:v>60.0320000000011</c:v>
                </c:pt>
                <c:pt idx="61">
                  <c:v>60.0330000000011</c:v>
                </c:pt>
                <c:pt idx="62">
                  <c:v>60.0340000000011</c:v>
                </c:pt>
                <c:pt idx="63">
                  <c:v>60.0350000000011</c:v>
                </c:pt>
                <c:pt idx="64">
                  <c:v>60.0360000000011</c:v>
                </c:pt>
                <c:pt idx="65">
                  <c:v>60.0370000000011</c:v>
                </c:pt>
                <c:pt idx="66">
                  <c:v>60.0380000000011</c:v>
                </c:pt>
                <c:pt idx="67">
                  <c:v>60.0390000000011</c:v>
                </c:pt>
                <c:pt idx="68">
                  <c:v>60.0400000000011</c:v>
                </c:pt>
                <c:pt idx="69">
                  <c:v>60.0410000000011</c:v>
                </c:pt>
                <c:pt idx="70">
                  <c:v>60.0420000000012</c:v>
                </c:pt>
                <c:pt idx="71">
                  <c:v>60.0430000000012</c:v>
                </c:pt>
                <c:pt idx="72">
                  <c:v>60.0440000000012</c:v>
                </c:pt>
                <c:pt idx="73">
                  <c:v>60.0450000000012</c:v>
                </c:pt>
                <c:pt idx="74">
                  <c:v>60.0460000000012</c:v>
                </c:pt>
                <c:pt idx="75">
                  <c:v>60.0470000000012</c:v>
                </c:pt>
                <c:pt idx="76">
                  <c:v>60.0480000000012</c:v>
                </c:pt>
                <c:pt idx="77">
                  <c:v>60.0490000000012</c:v>
                </c:pt>
                <c:pt idx="78">
                  <c:v>60.0500000000012</c:v>
                </c:pt>
                <c:pt idx="79">
                  <c:v>60.0510000000012</c:v>
                </c:pt>
                <c:pt idx="80">
                  <c:v>60.0520000000012</c:v>
                </c:pt>
                <c:pt idx="81">
                  <c:v>60.0530000000012</c:v>
                </c:pt>
                <c:pt idx="82">
                  <c:v>60.0540000000012</c:v>
                </c:pt>
                <c:pt idx="83">
                  <c:v>60.0550000000012</c:v>
                </c:pt>
                <c:pt idx="84">
                  <c:v>60.0560000000012</c:v>
                </c:pt>
                <c:pt idx="85">
                  <c:v>60.0570000000012</c:v>
                </c:pt>
                <c:pt idx="86">
                  <c:v>60.0580000000012</c:v>
                </c:pt>
                <c:pt idx="87">
                  <c:v>60.0590000000012</c:v>
                </c:pt>
                <c:pt idx="88">
                  <c:v>60.0600000000012</c:v>
                </c:pt>
                <c:pt idx="89">
                  <c:v>60.0610000000012</c:v>
                </c:pt>
                <c:pt idx="90">
                  <c:v>60.0620000000012</c:v>
                </c:pt>
                <c:pt idx="91">
                  <c:v>60.0630000000013</c:v>
                </c:pt>
                <c:pt idx="92">
                  <c:v>60.0640000000013</c:v>
                </c:pt>
                <c:pt idx="93">
                  <c:v>60.0650000000013</c:v>
                </c:pt>
                <c:pt idx="94">
                  <c:v>60.0660000000013</c:v>
                </c:pt>
                <c:pt idx="95">
                  <c:v>60.0670000000013</c:v>
                </c:pt>
                <c:pt idx="96">
                  <c:v>60.0680000000013</c:v>
                </c:pt>
                <c:pt idx="97">
                  <c:v>60.0690000000013</c:v>
                </c:pt>
                <c:pt idx="98">
                  <c:v>60.0700000000013</c:v>
                </c:pt>
                <c:pt idx="99">
                  <c:v>60.0710000000013</c:v>
                </c:pt>
                <c:pt idx="100">
                  <c:v>60.0720000000013</c:v>
                </c:pt>
                <c:pt idx="101">
                  <c:v>60.0730000000013</c:v>
                </c:pt>
                <c:pt idx="102">
                  <c:v>60.0740000000013</c:v>
                </c:pt>
                <c:pt idx="103">
                  <c:v>60.0750000000013</c:v>
                </c:pt>
                <c:pt idx="104">
                  <c:v>60.0760000000013</c:v>
                </c:pt>
                <c:pt idx="105">
                  <c:v>60.0770000000013</c:v>
                </c:pt>
                <c:pt idx="106">
                  <c:v>60.0780000000013</c:v>
                </c:pt>
                <c:pt idx="107">
                  <c:v>60.0790000000013</c:v>
                </c:pt>
                <c:pt idx="108">
                  <c:v>60.0800000000013</c:v>
                </c:pt>
                <c:pt idx="109">
                  <c:v>60.0810000000013</c:v>
                </c:pt>
                <c:pt idx="110">
                  <c:v>60.0820000000013</c:v>
                </c:pt>
                <c:pt idx="111">
                  <c:v>60.0830000000013</c:v>
                </c:pt>
                <c:pt idx="112">
                  <c:v>60.0840000000014</c:v>
                </c:pt>
                <c:pt idx="113">
                  <c:v>60.0850000000014</c:v>
                </c:pt>
                <c:pt idx="114">
                  <c:v>60.0860000000014</c:v>
                </c:pt>
                <c:pt idx="115">
                  <c:v>60.0870000000014</c:v>
                </c:pt>
                <c:pt idx="116">
                  <c:v>60.0880000000014</c:v>
                </c:pt>
                <c:pt idx="117">
                  <c:v>60.0890000000014</c:v>
                </c:pt>
                <c:pt idx="118">
                  <c:v>60.0900000000014</c:v>
                </c:pt>
                <c:pt idx="119">
                  <c:v>60.0910000000014</c:v>
                </c:pt>
                <c:pt idx="120">
                  <c:v>60.0920000000014</c:v>
                </c:pt>
                <c:pt idx="121">
                  <c:v>60.0930000000014</c:v>
                </c:pt>
                <c:pt idx="122">
                  <c:v>60.0940000000014</c:v>
                </c:pt>
                <c:pt idx="123">
                  <c:v>60.0950000000014</c:v>
                </c:pt>
                <c:pt idx="124">
                  <c:v>60.0960000000014</c:v>
                </c:pt>
                <c:pt idx="125">
                  <c:v>60.0970000000014</c:v>
                </c:pt>
                <c:pt idx="126">
                  <c:v>60.0980000000014</c:v>
                </c:pt>
                <c:pt idx="127">
                  <c:v>60.0990000000014</c:v>
                </c:pt>
                <c:pt idx="128">
                  <c:v>60.1000000000014</c:v>
                </c:pt>
                <c:pt idx="129">
                  <c:v>60.1010000000014</c:v>
                </c:pt>
                <c:pt idx="130">
                  <c:v>60.1020000000014</c:v>
                </c:pt>
                <c:pt idx="131">
                  <c:v>60.1030000000014</c:v>
                </c:pt>
                <c:pt idx="132">
                  <c:v>60.1040000000014</c:v>
                </c:pt>
                <c:pt idx="133">
                  <c:v>60.1050000000015</c:v>
                </c:pt>
                <c:pt idx="134">
                  <c:v>60.1060000000015</c:v>
                </c:pt>
                <c:pt idx="135">
                  <c:v>60.1070000000015</c:v>
                </c:pt>
                <c:pt idx="136">
                  <c:v>60.1080000000015</c:v>
                </c:pt>
                <c:pt idx="137">
                  <c:v>60.1090000000015</c:v>
                </c:pt>
                <c:pt idx="138">
                  <c:v>60.1100000000015</c:v>
                </c:pt>
                <c:pt idx="139">
                  <c:v>60.1110000000015</c:v>
                </c:pt>
                <c:pt idx="140">
                  <c:v>60.1120000000015</c:v>
                </c:pt>
                <c:pt idx="141">
                  <c:v>60.1130000000015</c:v>
                </c:pt>
                <c:pt idx="142">
                  <c:v>60.1140000000015</c:v>
                </c:pt>
                <c:pt idx="143">
                  <c:v>60.1150000000015</c:v>
                </c:pt>
                <c:pt idx="144">
                  <c:v>60.1160000000015</c:v>
                </c:pt>
                <c:pt idx="145">
                  <c:v>60.1170000000015</c:v>
                </c:pt>
                <c:pt idx="146">
                  <c:v>60.1180000000015</c:v>
                </c:pt>
                <c:pt idx="147">
                  <c:v>60.1190000000015</c:v>
                </c:pt>
                <c:pt idx="148">
                  <c:v>60.1200000000015</c:v>
                </c:pt>
                <c:pt idx="149">
                  <c:v>60.1210000000015</c:v>
                </c:pt>
                <c:pt idx="150">
                  <c:v>60.1220000000015</c:v>
                </c:pt>
                <c:pt idx="151">
                  <c:v>60.1230000000015</c:v>
                </c:pt>
                <c:pt idx="152">
                  <c:v>60.1240000000015</c:v>
                </c:pt>
                <c:pt idx="153">
                  <c:v>60.1250000000015</c:v>
                </c:pt>
                <c:pt idx="154">
                  <c:v>60.1260000000016</c:v>
                </c:pt>
                <c:pt idx="155">
                  <c:v>60.1270000000016</c:v>
                </c:pt>
                <c:pt idx="156">
                  <c:v>60.1280000000016</c:v>
                </c:pt>
                <c:pt idx="157">
                  <c:v>60.1290000000016</c:v>
                </c:pt>
                <c:pt idx="158">
                  <c:v>60.1300000000016</c:v>
                </c:pt>
                <c:pt idx="159">
                  <c:v>60.1310000000016</c:v>
                </c:pt>
                <c:pt idx="160">
                  <c:v>60.1320000000016</c:v>
                </c:pt>
                <c:pt idx="161">
                  <c:v>60.1330000000016</c:v>
                </c:pt>
                <c:pt idx="162">
                  <c:v>60.1340000000016</c:v>
                </c:pt>
                <c:pt idx="163">
                  <c:v>60.1350000000016</c:v>
                </c:pt>
                <c:pt idx="164">
                  <c:v>60.1360000000016</c:v>
                </c:pt>
                <c:pt idx="165">
                  <c:v>60.1370000000016</c:v>
                </c:pt>
                <c:pt idx="166">
                  <c:v>60.1380000000016</c:v>
                </c:pt>
                <c:pt idx="167">
                  <c:v>60.1390000000016</c:v>
                </c:pt>
                <c:pt idx="168">
                  <c:v>60.1400000000016</c:v>
                </c:pt>
                <c:pt idx="169">
                  <c:v>60.1410000000016</c:v>
                </c:pt>
                <c:pt idx="170">
                  <c:v>60.1420000000016</c:v>
                </c:pt>
                <c:pt idx="171">
                  <c:v>60.1430000000016</c:v>
                </c:pt>
                <c:pt idx="172">
                  <c:v>60.1440000000016</c:v>
                </c:pt>
                <c:pt idx="173">
                  <c:v>60.1450000000016</c:v>
                </c:pt>
                <c:pt idx="174">
                  <c:v>60.1460000000016</c:v>
                </c:pt>
                <c:pt idx="175">
                  <c:v>60.1470000000017</c:v>
                </c:pt>
                <c:pt idx="176">
                  <c:v>60.1480000000017</c:v>
                </c:pt>
                <c:pt idx="177">
                  <c:v>60.1490000000017</c:v>
                </c:pt>
                <c:pt idx="178">
                  <c:v>60.1500000000017</c:v>
                </c:pt>
                <c:pt idx="179">
                  <c:v>60.1510000000017</c:v>
                </c:pt>
                <c:pt idx="180">
                  <c:v>60.1520000000017</c:v>
                </c:pt>
                <c:pt idx="181">
                  <c:v>60.1530000000017</c:v>
                </c:pt>
                <c:pt idx="182">
                  <c:v>60.1540000000017</c:v>
                </c:pt>
                <c:pt idx="183">
                  <c:v>60.1550000000017</c:v>
                </c:pt>
                <c:pt idx="184">
                  <c:v>60.1560000000017</c:v>
                </c:pt>
                <c:pt idx="185">
                  <c:v>60.1570000000017</c:v>
                </c:pt>
                <c:pt idx="186">
                  <c:v>60.1580000000017</c:v>
                </c:pt>
                <c:pt idx="187">
                  <c:v>60.1590000000017</c:v>
                </c:pt>
                <c:pt idx="188">
                  <c:v>60.1600000000017</c:v>
                </c:pt>
                <c:pt idx="189">
                  <c:v>60.1610000000017</c:v>
                </c:pt>
                <c:pt idx="190">
                  <c:v>60.1620000000017</c:v>
                </c:pt>
                <c:pt idx="191">
                  <c:v>60.1630000000017</c:v>
                </c:pt>
                <c:pt idx="192">
                  <c:v>60.1640000000017</c:v>
                </c:pt>
                <c:pt idx="193">
                  <c:v>60.1650000000017</c:v>
                </c:pt>
                <c:pt idx="194">
                  <c:v>60.1660000000017</c:v>
                </c:pt>
                <c:pt idx="195">
                  <c:v>60.1670000000017</c:v>
                </c:pt>
                <c:pt idx="196">
                  <c:v>60.1680000000018</c:v>
                </c:pt>
                <c:pt idx="197">
                  <c:v>60.1690000000018</c:v>
                </c:pt>
                <c:pt idx="198">
                  <c:v>60.1700000000018</c:v>
                </c:pt>
                <c:pt idx="199">
                  <c:v>60.1710000000018</c:v>
                </c:pt>
                <c:pt idx="200">
                  <c:v>60.1720000000018</c:v>
                </c:pt>
                <c:pt idx="201">
                  <c:v>60.1730000000018</c:v>
                </c:pt>
                <c:pt idx="202">
                  <c:v>60.1740000000018</c:v>
                </c:pt>
                <c:pt idx="203">
                  <c:v>60.1750000000018</c:v>
                </c:pt>
                <c:pt idx="204">
                  <c:v>60.1760000000018</c:v>
                </c:pt>
                <c:pt idx="205">
                  <c:v>60.1770000000018</c:v>
                </c:pt>
                <c:pt idx="206">
                  <c:v>60.1780000000018</c:v>
                </c:pt>
                <c:pt idx="207">
                  <c:v>60.1790000000018</c:v>
                </c:pt>
                <c:pt idx="208">
                  <c:v>60.1800000000018</c:v>
                </c:pt>
                <c:pt idx="209">
                  <c:v>60.1810000000018</c:v>
                </c:pt>
                <c:pt idx="210">
                  <c:v>60.1820000000018</c:v>
                </c:pt>
                <c:pt idx="211">
                  <c:v>60.1830000000018</c:v>
                </c:pt>
                <c:pt idx="212">
                  <c:v>60.1840000000018</c:v>
                </c:pt>
                <c:pt idx="213">
                  <c:v>60.1850000000018</c:v>
                </c:pt>
                <c:pt idx="214">
                  <c:v>60.1860000000018</c:v>
                </c:pt>
                <c:pt idx="215">
                  <c:v>60.1870000000018</c:v>
                </c:pt>
                <c:pt idx="216">
                  <c:v>60.1880000000018</c:v>
                </c:pt>
                <c:pt idx="217">
                  <c:v>60.1890000000019</c:v>
                </c:pt>
                <c:pt idx="218">
                  <c:v>60.1900000000019</c:v>
                </c:pt>
                <c:pt idx="219">
                  <c:v>60.1910000000019</c:v>
                </c:pt>
                <c:pt idx="220">
                  <c:v>60.1920000000019</c:v>
                </c:pt>
                <c:pt idx="221">
                  <c:v>60.1930000000019</c:v>
                </c:pt>
                <c:pt idx="222">
                  <c:v>60.1940000000019</c:v>
                </c:pt>
                <c:pt idx="223">
                  <c:v>60.1950000000019</c:v>
                </c:pt>
                <c:pt idx="224">
                  <c:v>60.1960000000019</c:v>
                </c:pt>
                <c:pt idx="225">
                  <c:v>60.1970000000019</c:v>
                </c:pt>
                <c:pt idx="226">
                  <c:v>60.1980000000019</c:v>
                </c:pt>
                <c:pt idx="227">
                  <c:v>60.1990000000019</c:v>
                </c:pt>
                <c:pt idx="228">
                  <c:v>60.2000000000019</c:v>
                </c:pt>
              </c:numCache>
            </c:numRef>
          </c:xVal>
          <c:yVal>
            <c:numRef>
              <c:f>Parameters!$J$191:$J$419</c:f>
              <c:numCache>
                <c:ptCount val="229"/>
                <c:pt idx="0">
                  <c:v>46785.599998442645</c:v>
                </c:pt>
                <c:pt idx="1">
                  <c:v>9357.119999954473</c:v>
                </c:pt>
                <c:pt idx="2">
                  <c:v>4678.559995788598</c:v>
                </c:pt>
                <c:pt idx="3">
                  <c:v>2339.279998941459</c:v>
                </c:pt>
                <c:pt idx="4">
                  <c:v>1559.5199995307016</c:v>
                </c:pt>
                <c:pt idx="5">
                  <c:v>1169.6399997366748</c:v>
                </c:pt>
                <c:pt idx="6">
                  <c:v>935.7119998305612</c:v>
                </c:pt>
                <c:pt idx="7">
                  <c:v>779.7599998826254</c:v>
                </c:pt>
                <c:pt idx="8">
                  <c:v>668.3657141996937</c:v>
                </c:pt>
                <c:pt idx="9">
                  <c:v>584.8199999337849</c:v>
                </c:pt>
                <c:pt idx="10">
                  <c:v>519.8399999478112</c:v>
                </c:pt>
                <c:pt idx="11">
                  <c:v>467.8559999578319</c:v>
                </c:pt>
                <c:pt idx="12">
                  <c:v>425.3236363285986</c:v>
                </c:pt>
                <c:pt idx="13">
                  <c:v>389.8799999706313</c:v>
                </c:pt>
                <c:pt idx="14">
                  <c:v>359.88923074426856</c:v>
                </c:pt>
                <c:pt idx="15">
                  <c:v>334.18285712121747</c:v>
                </c:pt>
                <c:pt idx="16">
                  <c:v>311.903999981196</c:v>
                </c:pt>
                <c:pt idx="17">
                  <c:v>292.409999983514</c:v>
                </c:pt>
                <c:pt idx="18">
                  <c:v>275.2094117500236</c:v>
                </c:pt>
                <c:pt idx="19">
                  <c:v>259.9199999869361</c:v>
                </c:pt>
                <c:pt idx="20">
                  <c:v>246.23999999990698</c:v>
                </c:pt>
                <c:pt idx="21">
                  <c:v>239.92615384612304</c:v>
                </c:pt>
                <c:pt idx="22">
                  <c:v>235.1035175879207</c:v>
                </c:pt>
                <c:pt idx="23">
                  <c:v>232.7641791043819</c:v>
                </c:pt>
                <c:pt idx="24">
                  <c:v>228.2224390243082</c:v>
                </c:pt>
                <c:pt idx="25">
                  <c:v>222.78857141791406</c:v>
                </c:pt>
                <c:pt idx="26">
                  <c:v>212.66181817212927</c:v>
                </c:pt>
                <c:pt idx="27">
                  <c:v>203.41565216500533</c:v>
                </c:pt>
                <c:pt idx="28">
                  <c:v>194.9399999918373</c:v>
                </c:pt>
                <c:pt idx="29">
                  <c:v>187.14239999249403</c:v>
                </c:pt>
                <c:pt idx="30">
                  <c:v>179.94461537764204</c:v>
                </c:pt>
                <c:pt idx="31">
                  <c:v>173.279999993548</c:v>
                </c:pt>
                <c:pt idx="32">
                  <c:v>167.09142856544256</c:v>
                </c:pt>
                <c:pt idx="33">
                  <c:v>161.32965516680642</c:v>
                </c:pt>
                <c:pt idx="34">
                  <c:v>155.95199999477188</c:v>
                </c:pt>
                <c:pt idx="35">
                  <c:v>150.92129031769528</c:v>
                </c:pt>
                <c:pt idx="36">
                  <c:v>146.20499999539297</c:v>
                </c:pt>
                <c:pt idx="37">
                  <c:v>141.77454545022303</c:v>
                </c:pt>
                <c:pt idx="38">
                  <c:v>137.6047058782901</c:v>
                </c:pt>
                <c:pt idx="39">
                  <c:v>133.67314285329027</c:v>
                </c:pt>
                <c:pt idx="40">
                  <c:v>129.95999999636658</c:v>
                </c:pt>
                <c:pt idx="41">
                  <c:v>126.44756756413554</c:v>
                </c:pt>
                <c:pt idx="42">
                  <c:v>123.11999999673047</c:v>
                </c:pt>
                <c:pt idx="43">
                  <c:v>119.96307692306152</c:v>
                </c:pt>
                <c:pt idx="44">
                  <c:v>118.444556962003</c:v>
                </c:pt>
                <c:pt idx="45">
                  <c:v>117.25714285712363</c:v>
                </c:pt>
                <c:pt idx="46">
                  <c:v>116.96399999706234</c:v>
                </c:pt>
                <c:pt idx="47">
                  <c:v>116.67231920197727</c:v>
                </c:pt>
                <c:pt idx="48">
                  <c:v>115.51999999998516</c:v>
                </c:pt>
                <c:pt idx="49">
                  <c:v>114.11121951217388</c:v>
                </c:pt>
                <c:pt idx="50">
                  <c:v>111.39428571135038</c:v>
                </c:pt>
                <c:pt idx="51">
                  <c:v>108.80372092743784</c:v>
                </c:pt>
                <c:pt idx="52">
                  <c:v>106.3309090882282</c:v>
                </c:pt>
                <c:pt idx="53">
                  <c:v>103.9679999974421</c:v>
                </c:pt>
                <c:pt idx="54">
                  <c:v>101.70782608451358</c:v>
                </c:pt>
                <c:pt idx="55">
                  <c:v>99.54382978488366</c:v>
                </c:pt>
                <c:pt idx="56">
                  <c:v>97.46999999775107</c:v>
                </c:pt>
                <c:pt idx="57">
                  <c:v>95.4808163243769</c:v>
                </c:pt>
                <c:pt idx="58">
                  <c:v>93.57119999792248</c:v>
                </c:pt>
                <c:pt idx="59">
                  <c:v>91.73647058624248</c:v>
                </c:pt>
                <c:pt idx="60">
                  <c:v>89.97230769039466</c:v>
                </c:pt>
                <c:pt idx="61">
                  <c:v>88.27471697928245</c:v>
                </c:pt>
                <c:pt idx="62">
                  <c:v>86.63999999822182</c:v>
                </c:pt>
                <c:pt idx="63">
                  <c:v>85.06472727101664</c:v>
                </c:pt>
                <c:pt idx="64">
                  <c:v>83.54571428405694</c:v>
                </c:pt>
                <c:pt idx="65">
                  <c:v>82.07999999840352</c:v>
                </c:pt>
                <c:pt idx="66">
                  <c:v>80.66482758466812</c:v>
                </c:pt>
                <c:pt idx="67">
                  <c:v>79.29762711715047</c:v>
                </c:pt>
                <c:pt idx="68">
                  <c:v>77.97599999855868</c:v>
                </c:pt>
                <c:pt idx="69">
                  <c:v>76.69770491664116</c:v>
                </c:pt>
                <c:pt idx="70">
                  <c:v>75.46064515981622</c:v>
                </c:pt>
                <c:pt idx="71">
                  <c:v>74.26285714143211</c:v>
                </c:pt>
                <c:pt idx="72">
                  <c:v>73.10249999862171</c:v>
                </c:pt>
                <c:pt idx="73">
                  <c:v>71.97784615250455</c:v>
                </c:pt>
                <c:pt idx="74">
                  <c:v>70.88727272597389</c:v>
                </c:pt>
                <c:pt idx="75">
                  <c:v>69.82925373008526</c:v>
                </c:pt>
                <c:pt idx="76">
                  <c:v>68.80235293995025</c:v>
                </c:pt>
                <c:pt idx="77">
                  <c:v>67.80521739011562</c:v>
                </c:pt>
                <c:pt idx="78">
                  <c:v>66.83657142741856</c:v>
                </c:pt>
                <c:pt idx="79">
                  <c:v>65.89521126648049</c:v>
                </c:pt>
                <c:pt idx="80">
                  <c:v>64.97999999890791</c:v>
                </c:pt>
                <c:pt idx="81">
                  <c:v>64.08986301263823</c:v>
                </c:pt>
                <c:pt idx="82">
                  <c:v>63.22378378274769</c:v>
                </c:pt>
                <c:pt idx="83">
                  <c:v>62.38079999899322</c:v>
                </c:pt>
                <c:pt idx="84">
                  <c:v>61.55999999902135</c:v>
                </c:pt>
                <c:pt idx="85">
                  <c:v>60.76051947956225</c:v>
                </c:pt>
                <c:pt idx="86">
                  <c:v>59.98153846060734</c:v>
                </c:pt>
                <c:pt idx="87">
                  <c:v>59.22227848010664</c:v>
                </c:pt>
                <c:pt idx="88">
                  <c:v>58.48199999911293</c:v>
                </c:pt>
                <c:pt idx="89">
                  <c:v>57.7599999991363</c:v>
                </c:pt>
                <c:pt idx="90">
                  <c:v>57.05560975525635</c:v>
                </c:pt>
                <c:pt idx="91">
                  <c:v>56.368192770192415</c:v>
                </c:pt>
                <c:pt idx="92">
                  <c:v>55.69714285627353</c:v>
                </c:pt>
                <c:pt idx="93">
                  <c:v>55.04188235209364</c:v>
                </c:pt>
                <c:pt idx="94">
                  <c:v>54.40186046428526</c:v>
                </c:pt>
                <c:pt idx="95">
                  <c:v>53.77655172332729</c:v>
                </c:pt>
                <c:pt idx="96">
                  <c:v>53.165454544663575</c:v>
                </c:pt>
                <c:pt idx="97">
                  <c:v>52.56808988686428</c:v>
                </c:pt>
                <c:pt idx="98">
                  <c:v>51.98399999924227</c:v>
                </c:pt>
                <c:pt idx="99">
                  <c:v>51.41274725200736</c:v>
                </c:pt>
                <c:pt idx="100">
                  <c:v>50.85391304275167</c:v>
                </c:pt>
                <c:pt idx="101">
                  <c:v>50.307096773483714</c:v>
                </c:pt>
                <c:pt idx="102">
                  <c:v>49.77191489292339</c:v>
                </c:pt>
                <c:pt idx="103">
                  <c:v>49.247999999318374</c:v>
                </c:pt>
                <c:pt idx="104">
                  <c:v>48.73499999933364</c:v>
                </c:pt>
                <c:pt idx="105">
                  <c:v>48.23257731893605</c:v>
                </c:pt>
                <c:pt idx="106">
                  <c:v>47.74040816262459</c:v>
                </c:pt>
                <c:pt idx="107">
                  <c:v>47.25818181755505</c:v>
                </c:pt>
                <c:pt idx="108">
                  <c:v>46.78559999938675</c:v>
                </c:pt>
                <c:pt idx="109">
                  <c:v>46.322376237020364</c:v>
                </c:pt>
                <c:pt idx="110">
                  <c:v>45.86823529352703</c:v>
                </c:pt>
                <c:pt idx="111">
                  <c:v>45.422912620781005</c:v>
                </c:pt>
                <c:pt idx="112">
                  <c:v>44.98615384554156</c:v>
                </c:pt>
                <c:pt idx="113">
                  <c:v>44.55771428511456</c:v>
                </c:pt>
                <c:pt idx="114">
                  <c:v>44.1373584899785</c:v>
                </c:pt>
                <c:pt idx="115">
                  <c:v>43.72485981250552</c:v>
                </c:pt>
                <c:pt idx="116">
                  <c:v>43.31999999943297</c:v>
                </c:pt>
                <c:pt idx="117">
                  <c:v>42.92256880678366</c:v>
                </c:pt>
                <c:pt idx="118">
                  <c:v>42.532363635816026</c:v>
                </c:pt>
                <c:pt idx="119">
                  <c:v>42.14918918865225</c:v>
                </c:pt>
                <c:pt idx="120">
                  <c:v>41.77285714233059</c:v>
                </c:pt>
                <c:pt idx="121">
                  <c:v>41.403185840188904</c:v>
                </c:pt>
                <c:pt idx="122">
                  <c:v>41.03999999949081</c:v>
                </c:pt>
                <c:pt idx="123">
                  <c:v>40.68313043428303</c:v>
                </c:pt>
                <c:pt idx="124">
                  <c:v>40.33241379261075</c:v>
                </c:pt>
                <c:pt idx="125">
                  <c:v>39.98769230720877</c:v>
                </c:pt>
                <c:pt idx="126">
                  <c:v>39.64881355884741</c:v>
                </c:pt>
                <c:pt idx="127">
                  <c:v>39.31563025163255</c:v>
                </c:pt>
                <c:pt idx="128">
                  <c:v>38.98799999954021</c:v>
                </c:pt>
                <c:pt idx="129">
                  <c:v>38.665785123515434</c:v>
                </c:pt>
                <c:pt idx="130">
                  <c:v>38.34885245857296</c:v>
                </c:pt>
                <c:pt idx="131">
                  <c:v>38.03707317029395</c:v>
                </c:pt>
                <c:pt idx="132">
                  <c:v>37.730322580215116</c:v>
                </c:pt>
                <c:pt idx="133">
                  <c:v>37.428479999545566</c:v>
                </c:pt>
                <c:pt idx="134">
                  <c:v>37.13142857098198</c:v>
                </c:pt>
                <c:pt idx="135">
                  <c:v>36.8390551176713</c:v>
                </c:pt>
                <c:pt idx="136">
                  <c:v>36.55124999956651</c:v>
                </c:pt>
                <c:pt idx="137">
                  <c:v>36.267906976318024</c:v>
                </c:pt>
                <c:pt idx="138">
                  <c:v>35.988923076504065</c:v>
                </c:pt>
                <c:pt idx="139">
                  <c:v>35.714198472868475</c:v>
                </c:pt>
                <c:pt idx="140">
                  <c:v>35.443636363229245</c:v>
                </c:pt>
                <c:pt idx="141">
                  <c:v>35.17714285674243</c:v>
                </c:pt>
                <c:pt idx="142">
                  <c:v>34.914626865277754</c:v>
                </c:pt>
                <c:pt idx="143">
                  <c:v>34.65599999961068</c:v>
                </c:pt>
                <c:pt idx="144">
                  <c:v>34.40117647020518</c:v>
                </c:pt>
                <c:pt idx="145">
                  <c:v>34.15007299232381</c:v>
                </c:pt>
                <c:pt idx="146">
                  <c:v>33.9026086952795</c:v>
                </c:pt>
                <c:pt idx="147">
                  <c:v>33.658705035604434</c:v>
                </c:pt>
                <c:pt idx="148">
                  <c:v>33.41828571392468</c:v>
                </c:pt>
                <c:pt idx="149">
                  <c:v>33.1812765953876</c:v>
                </c:pt>
                <c:pt idx="150">
                  <c:v>32.947605633451275</c:v>
                </c:pt>
                <c:pt idx="151">
                  <c:v>32.71720279685666</c:v>
                </c:pt>
                <c:pt idx="152">
                  <c:v>32.48999999965756</c:v>
                </c:pt>
                <c:pt idx="153">
                  <c:v>32.265931034145524</c:v>
                </c:pt>
                <c:pt idx="154">
                  <c:v>32.04493150649378</c:v>
                </c:pt>
                <c:pt idx="155">
                  <c:v>31.826938775159977</c:v>
                </c:pt>
                <c:pt idx="156">
                  <c:v>31.61189189154686</c:v>
                </c:pt>
                <c:pt idx="157">
                  <c:v>31.39973154328422</c:v>
                </c:pt>
                <c:pt idx="158">
                  <c:v>31.190399999663562</c:v>
                </c:pt>
                <c:pt idx="159">
                  <c:v>30.98384105927111</c:v>
                </c:pt>
                <c:pt idx="160">
                  <c:v>30.779999999673265</c:v>
                </c:pt>
                <c:pt idx="161">
                  <c:v>30.578823529088314</c:v>
                </c:pt>
                <c:pt idx="162">
                  <c:v>30.380259739940918</c:v>
                </c:pt>
                <c:pt idx="163">
                  <c:v>30.184258064201845</c:v>
                </c:pt>
                <c:pt idx="164">
                  <c:v>29.990769230458028</c:v>
                </c:pt>
                <c:pt idx="165">
                  <c:v>29.79974522262311</c:v>
                </c:pt>
                <c:pt idx="166">
                  <c:v>29.611139240203794</c:v>
                </c:pt>
                <c:pt idx="167">
                  <c:v>29.424905660077716</c:v>
                </c:pt>
                <c:pt idx="168">
                  <c:v>29.2409999997045</c:v>
                </c:pt>
                <c:pt idx="169">
                  <c:v>29.05937888169614</c:v>
                </c:pt>
                <c:pt idx="170">
                  <c:v>28.879999999711284</c:v>
                </c:pt>
                <c:pt idx="171">
                  <c:v>28.70282208560478</c:v>
                </c:pt>
                <c:pt idx="172">
                  <c:v>28.527804877767842</c:v>
                </c:pt>
                <c:pt idx="173">
                  <c:v>28.354909090630713</c:v>
                </c:pt>
                <c:pt idx="174">
                  <c:v>28.184096385267512</c:v>
                </c:pt>
                <c:pt idx="175">
                  <c:v>28.015329341029677</c:v>
                </c:pt>
                <c:pt idx="176">
                  <c:v>27.84857142828635</c:v>
                </c:pt>
                <c:pt idx="177">
                  <c:v>27.683786981967174</c:v>
                </c:pt>
                <c:pt idx="178">
                  <c:v>27.520941176192903</c:v>
                </c:pt>
                <c:pt idx="179">
                  <c:v>27.359999999724774</c:v>
                </c:pt>
                <c:pt idx="180">
                  <c:v>27.20093023228646</c:v>
                </c:pt>
                <c:pt idx="181">
                  <c:v>27.04369942169712</c:v>
                </c:pt>
                <c:pt idx="182">
                  <c:v>26.888275861803088</c:v>
                </c:pt>
                <c:pt idx="183">
                  <c:v>26.734628571166066</c:v>
                </c:pt>
                <c:pt idx="184">
                  <c:v>26.58272727246808</c:v>
                </c:pt>
                <c:pt idx="185">
                  <c:v>26.432542372624358</c:v>
                </c:pt>
                <c:pt idx="186">
                  <c:v>26.28404494356644</c:v>
                </c:pt>
                <c:pt idx="187">
                  <c:v>26.13720670365998</c:v>
                </c:pt>
                <c:pt idx="188">
                  <c:v>25.991999999751442</c:v>
                </c:pt>
                <c:pt idx="189">
                  <c:v>25.84839778980975</c:v>
                </c:pt>
                <c:pt idx="190">
                  <c:v>25.706373626131136</c:v>
                </c:pt>
                <c:pt idx="191">
                  <c:v>25.565901639103732</c:v>
                </c:pt>
                <c:pt idx="192">
                  <c:v>25.42695652150152</c:v>
                </c:pt>
                <c:pt idx="193">
                  <c:v>25.28951351327877</c:v>
                </c:pt>
                <c:pt idx="194">
                  <c:v>25.15354838686389</c:v>
                </c:pt>
                <c:pt idx="195">
                  <c:v>25.01903743292498</c:v>
                </c:pt>
                <c:pt idx="196">
                  <c:v>24.88595744656798</c:v>
                </c:pt>
                <c:pt idx="197">
                  <c:v>24.754285714047086</c:v>
                </c:pt>
                <c:pt idx="198">
                  <c:v>24.623999999764166</c:v>
                </c:pt>
                <c:pt idx="199">
                  <c:v>24.49507853379833</c:v>
                </c:pt>
                <c:pt idx="200">
                  <c:v>24.36749999976872</c:v>
                </c:pt>
                <c:pt idx="201">
                  <c:v>24.241243523087455</c:v>
                </c:pt>
                <c:pt idx="202">
                  <c:v>24.116288659567836</c:v>
                </c:pt>
                <c:pt idx="203">
                  <c:v>23.99261538439112</c:v>
                </c:pt>
                <c:pt idx="204">
                  <c:v>23.870204081410943</c:v>
                </c:pt>
                <c:pt idx="205">
                  <c:v>23.74903553277573</c:v>
                </c:pt>
                <c:pt idx="206">
                  <c:v>23.62909090887334</c:v>
                </c:pt>
                <c:pt idx="207">
                  <c:v>23.51035175857885</c:v>
                </c:pt>
                <c:pt idx="208">
                  <c:v>23.392799999787286</c:v>
                </c:pt>
                <c:pt idx="209">
                  <c:v>23.276417910236596</c:v>
                </c:pt>
                <c:pt idx="210">
                  <c:v>23.161188118603057</c:v>
                </c:pt>
                <c:pt idx="211">
                  <c:v>23.047093595852598</c:v>
                </c:pt>
                <c:pt idx="212">
                  <c:v>22.934117646853778</c:v>
                </c:pt>
                <c:pt idx="213">
                  <c:v>22.822243902236224</c:v>
                </c:pt>
                <c:pt idx="214">
                  <c:v>22.711456310479022</c:v>
                </c:pt>
                <c:pt idx="215">
                  <c:v>22.601739130235597</c:v>
                </c:pt>
                <c:pt idx="216">
                  <c:v>22.49307692287989</c:v>
                </c:pt>
                <c:pt idx="217">
                  <c:v>22.38545454524898</c:v>
                </c:pt>
                <c:pt idx="218">
                  <c:v>22.278857142653013</c:v>
                </c:pt>
                <c:pt idx="219">
                  <c:v>22.17327014197813</c:v>
                </c:pt>
                <c:pt idx="220">
                  <c:v>22.06867924508319</c:v>
                </c:pt>
                <c:pt idx="221">
                  <c:v>21.96507042233675</c:v>
                </c:pt>
                <c:pt idx="222">
                  <c:v>21.862429906345675</c:v>
                </c:pt>
                <c:pt idx="223">
                  <c:v>21.76074418585218</c:v>
                </c:pt>
                <c:pt idx="224">
                  <c:v>21.659999999806978</c:v>
                </c:pt>
                <c:pt idx="225">
                  <c:v>21.56018433160621</c:v>
                </c:pt>
                <c:pt idx="226">
                  <c:v>21.46128440348067</c:v>
                </c:pt>
                <c:pt idx="227">
                  <c:v>21.363287671045068</c:v>
                </c:pt>
                <c:pt idx="228">
                  <c:v>21.26618181799593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Parameters!$M$7</c:f>
              <c:strCache>
                <c:ptCount val="1"/>
                <c:pt idx="0">
                  <c:v>CPS1 Bound at 59.98 Hz SF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Parameters!$D$8:$D$189</c:f>
              <c:numCache>
                <c:ptCount val="182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</c:numCache>
            </c:numRef>
          </c:xVal>
          <c:yVal>
            <c:numRef>
              <c:f>Parameters!$M$8:$M$189</c:f>
              <c:numCache>
                <c:ptCount val="182"/>
                <c:pt idx="0">
                  <c:v>-2.8879999999999546</c:v>
                </c:pt>
                <c:pt idx="1">
                  <c:v>-2.904134078212322</c:v>
                </c:pt>
                <c:pt idx="2">
                  <c:v>-2.920449438202241</c:v>
                </c:pt>
                <c:pt idx="3">
                  <c:v>-2.9369491525423275</c:v>
                </c:pt>
                <c:pt idx="4">
                  <c:v>-2.953636363636398</c:v>
                </c:pt>
                <c:pt idx="5">
                  <c:v>-2.9705142857142808</c:v>
                </c:pt>
                <c:pt idx="6">
                  <c:v>-2.987586206896507</c:v>
                </c:pt>
                <c:pt idx="7">
                  <c:v>-3.004855491329517</c:v>
                </c:pt>
                <c:pt idx="8">
                  <c:v>-3.022325581395346</c:v>
                </c:pt>
                <c:pt idx="9">
                  <c:v>-3.0399999999999556</c:v>
                </c:pt>
                <c:pt idx="10">
                  <c:v>-3.0578823529412174</c:v>
                </c:pt>
                <c:pt idx="11">
                  <c:v>-3.0759763313609456</c:v>
                </c:pt>
                <c:pt idx="12">
                  <c:v>-3.0942857142875027</c:v>
                </c:pt>
                <c:pt idx="13">
                  <c:v>-3.1128143712593834</c:v>
                </c:pt>
                <c:pt idx="14">
                  <c:v>-3.1315662650621188</c:v>
                </c:pt>
                <c:pt idx="15">
                  <c:v>-3.1505454545473106</c:v>
                </c:pt>
                <c:pt idx="16">
                  <c:v>-3.1697560975629466</c:v>
                </c:pt>
                <c:pt idx="17">
                  <c:v>-3.18920245398968</c:v>
                </c:pt>
                <c:pt idx="18">
                  <c:v>-3.2088888888908165</c:v>
                </c:pt>
                <c:pt idx="19">
                  <c:v>-3.228819875778445</c:v>
                </c:pt>
                <c:pt idx="20">
                  <c:v>-3.2490000000020256</c:v>
                </c:pt>
                <c:pt idx="21">
                  <c:v>-3.269433962266154</c:v>
                </c:pt>
                <c:pt idx="22">
                  <c:v>-3.2901265822806094</c:v>
                </c:pt>
                <c:pt idx="23">
                  <c:v>-3.311082802549877</c:v>
                </c:pt>
                <c:pt idx="24">
                  <c:v>-3.3323076923097763</c:v>
                </c:pt>
                <c:pt idx="25">
                  <c:v>-3.3538064516151174</c:v>
                </c:pt>
                <c:pt idx="26">
                  <c:v>-3.3755844155866073</c:v>
                </c:pt>
                <c:pt idx="27">
                  <c:v>-3.397647058825698</c:v>
                </c:pt>
                <c:pt idx="28">
                  <c:v>-3.4200000000023048</c:v>
                </c:pt>
                <c:pt idx="29">
                  <c:v>-3.442649006624799</c:v>
                </c:pt>
                <c:pt idx="30">
                  <c:v>-3.465600000002259</c:v>
                </c:pt>
                <c:pt idx="31">
                  <c:v>-3.4888590604050855</c:v>
                </c:pt>
                <c:pt idx="32">
                  <c:v>-3.5124324324348106</c:v>
                </c:pt>
                <c:pt idx="33">
                  <c:v>-3.5363265306169924</c:v>
                </c:pt>
                <c:pt idx="34">
                  <c:v>-3.560547945210409</c:v>
                </c:pt>
                <c:pt idx="35">
                  <c:v>-3.585103448280802</c:v>
                </c:pt>
                <c:pt idx="36">
                  <c:v>-3.610000000004951</c:v>
                </c:pt>
                <c:pt idx="37">
                  <c:v>-3.6352447552498965</c:v>
                </c:pt>
                <c:pt idx="38">
                  <c:v>-3.660845070427689</c:v>
                </c:pt>
                <c:pt idx="39">
                  <c:v>-3.6868085106434645</c:v>
                </c:pt>
                <c:pt idx="40">
                  <c:v>-3.7131428571482243</c:v>
                </c:pt>
                <c:pt idx="41">
                  <c:v>-3.7398561151132954</c:v>
                </c:pt>
                <c:pt idx="42">
                  <c:v>-3.766956521744527</c:v>
                </c:pt>
                <c:pt idx="43">
                  <c:v>-3.794452554750133</c:v>
                </c:pt>
                <c:pt idx="44">
                  <c:v>-3.822352941182096</c:v>
                </c:pt>
                <c:pt idx="45">
                  <c:v>-3.850666666672309</c:v>
                </c:pt>
                <c:pt idx="46">
                  <c:v>-3.879402985080492</c:v>
                </c:pt>
                <c:pt idx="47">
                  <c:v>-3.908571428577314</c:v>
                </c:pt>
                <c:pt idx="48">
                  <c:v>-3.938181818187723</c:v>
                </c:pt>
                <c:pt idx="49">
                  <c:v>-3.9682442748153006</c:v>
                </c:pt>
                <c:pt idx="50">
                  <c:v>-3.9987692307753946</c:v>
                </c:pt>
                <c:pt idx="51">
                  <c:v>-4.029767441866651</c:v>
                </c:pt>
                <c:pt idx="52">
                  <c:v>-4.061250000006435</c:v>
                </c:pt>
                <c:pt idx="53">
                  <c:v>-4.09322834646636</c:v>
                </c:pt>
                <c:pt idx="54">
                  <c:v>-4.125714285724031</c:v>
                </c:pt>
                <c:pt idx="55">
                  <c:v>-4.158720000010061</c:v>
                </c:pt>
                <c:pt idx="56">
                  <c:v>-4.192258064526275</c:v>
                </c:pt>
                <c:pt idx="57">
                  <c:v>-4.226341463424865</c:v>
                </c:pt>
                <c:pt idx="58">
                  <c:v>-4.260983606567944</c:v>
                </c:pt>
                <c:pt idx="59">
                  <c:v>-4.2961983471180965</c:v>
                </c:pt>
                <c:pt idx="60">
                  <c:v>-4.332000000010753</c:v>
                </c:pt>
                <c:pt idx="61">
                  <c:v>-4.368403361355648</c:v>
                </c:pt>
                <c:pt idx="62">
                  <c:v>-4.405423728824772</c:v>
                </c:pt>
                <c:pt idx="63">
                  <c:v>-4.443076923088239</c:v>
                </c:pt>
                <c:pt idx="64">
                  <c:v>-4.481379310356524</c:v>
                </c:pt>
                <c:pt idx="65">
                  <c:v>-4.5203478260987655</c:v>
                </c:pt>
                <c:pt idx="66">
                  <c:v>-4.560000000011923</c:v>
                </c:pt>
                <c:pt idx="67">
                  <c:v>-4.600353982313215</c:v>
                </c:pt>
                <c:pt idx="68">
                  <c:v>-4.641428571441026</c:v>
                </c:pt>
                <c:pt idx="69">
                  <c:v>-4.683243243255825</c:v>
                </c:pt>
                <c:pt idx="70">
                  <c:v>-4.725818181831198</c:v>
                </c:pt>
                <c:pt idx="71">
                  <c:v>-4.769174311939761</c:v>
                </c:pt>
                <c:pt idx="72">
                  <c:v>-4.8133333333466295</c:v>
                </c:pt>
                <c:pt idx="73">
                  <c:v>-4.858317757023109</c:v>
                </c:pt>
                <c:pt idx="74">
                  <c:v>-4.904150943414744</c:v>
                </c:pt>
                <c:pt idx="75">
                  <c:v>-4.950857142875905</c:v>
                </c:pt>
                <c:pt idx="76">
                  <c:v>-4.998461538480893</c:v>
                </c:pt>
                <c:pt idx="77">
                  <c:v>-5.0469902912817535</c:v>
                </c:pt>
                <c:pt idx="78">
                  <c:v>-5.096470588255182</c:v>
                </c:pt>
                <c:pt idx="79">
                  <c:v>-5.146930693089833</c:v>
                </c:pt>
                <c:pt idx="80">
                  <c:v>-5.198400000020818</c:v>
                </c:pt>
                <c:pt idx="81">
                  <c:v>-5.250909090930208</c:v>
                </c:pt>
                <c:pt idx="82">
                  <c:v>-5.304489795940176</c:v>
                </c:pt>
                <c:pt idx="83">
                  <c:v>-5.3591752577540905</c:v>
                </c:pt>
                <c:pt idx="84">
                  <c:v>-5.415000000022465</c:v>
                </c:pt>
                <c:pt idx="85">
                  <c:v>-5.472000000023215</c:v>
                </c:pt>
                <c:pt idx="86">
                  <c:v>-5.530212765981021</c:v>
                </c:pt>
                <c:pt idx="87">
                  <c:v>-5.5896774193787815</c:v>
                </c:pt>
                <c:pt idx="88">
                  <c:v>-5.6504347826334556</c:v>
                </c:pt>
                <c:pt idx="89">
                  <c:v>-5.712527472552634</c:v>
                </c:pt>
                <c:pt idx="90">
                  <c:v>-5.776000000025574</c:v>
                </c:pt>
                <c:pt idx="91">
                  <c:v>-5.84089887643096</c:v>
                </c:pt>
                <c:pt idx="92">
                  <c:v>-5.907272727299641</c:v>
                </c:pt>
                <c:pt idx="93">
                  <c:v>-5.975172413820479</c:v>
                </c:pt>
                <c:pt idx="94">
                  <c:v>-6.044651162819049</c:v>
                </c:pt>
                <c:pt idx="95">
                  <c:v>-6.115764705918366</c:v>
                </c:pt>
                <c:pt idx="96">
                  <c:v>-6.188571428608132</c:v>
                </c:pt>
                <c:pt idx="97">
                  <c:v>-6.263132530158435</c:v>
                </c:pt>
                <c:pt idx="98">
                  <c:v>-6.339512195160656</c:v>
                </c:pt>
                <c:pt idx="99">
                  <c:v>-6.417777777817259</c:v>
                </c:pt>
                <c:pt idx="100">
                  <c:v>-6.498000000040862</c:v>
                </c:pt>
                <c:pt idx="101">
                  <c:v>-6.580253164598671</c:v>
                </c:pt>
                <c:pt idx="102">
                  <c:v>-6.664615384657972</c:v>
                </c:pt>
                <c:pt idx="103">
                  <c:v>-6.751168831212949</c:v>
                </c:pt>
                <c:pt idx="104">
                  <c:v>-6.840000000045078</c:v>
                </c:pt>
                <c:pt idx="105">
                  <c:v>-6.931200000046071</c:v>
                </c:pt>
                <c:pt idx="106">
                  <c:v>-7.024864864912644</c:v>
                </c:pt>
                <c:pt idx="107">
                  <c:v>-7.121095890459828</c:v>
                </c:pt>
                <c:pt idx="108">
                  <c:v>-7.220000000050003</c:v>
                </c:pt>
                <c:pt idx="109">
                  <c:v>-7.321690140896983</c:v>
                </c:pt>
                <c:pt idx="110">
                  <c:v>-7.426285714338874</c:v>
                </c:pt>
                <c:pt idx="111">
                  <c:v>-7.533913043532719</c:v>
                </c:pt>
                <c:pt idx="112">
                  <c:v>-7.644705882409549</c:v>
                </c:pt>
                <c:pt idx="113">
                  <c:v>-7.758805970207294</c:v>
                </c:pt>
                <c:pt idx="114">
                  <c:v>-7.87636363642317</c:v>
                </c:pt>
                <c:pt idx="115">
                  <c:v>-7.997538461599555</c:v>
                </c:pt>
                <c:pt idx="116">
                  <c:v>-8.122500000076249</c:v>
                </c:pt>
                <c:pt idx="117">
                  <c:v>-8.251428571506954</c:v>
                </c:pt>
                <c:pt idx="118">
                  <c:v>-8.384516129113836</c:v>
                </c:pt>
                <c:pt idx="119">
                  <c:v>-8.521967213198701</c:v>
                </c:pt>
                <c:pt idx="120">
                  <c:v>-8.664000000086434</c:v>
                </c:pt>
                <c:pt idx="121">
                  <c:v>-8.81084745771722</c:v>
                </c:pt>
                <c:pt idx="122">
                  <c:v>-8.96275862078253</c:v>
                </c:pt>
                <c:pt idx="123">
                  <c:v>-9.12000000009579</c:v>
                </c:pt>
                <c:pt idx="124">
                  <c:v>-9.282857142957175</c:v>
                </c:pt>
                <c:pt idx="125">
                  <c:v>-9.451636363739667</c:v>
                </c:pt>
                <c:pt idx="126">
                  <c:v>-9.626666666773414</c:v>
                </c:pt>
                <c:pt idx="127">
                  <c:v>-9.808301886902838</c:v>
                </c:pt>
                <c:pt idx="128">
                  <c:v>-9.996923077038664</c:v>
                </c:pt>
                <c:pt idx="129">
                  <c:v>-10.192941176590287</c:v>
                </c:pt>
                <c:pt idx="130">
                  <c:v>-10.39680000012405</c:v>
                </c:pt>
                <c:pt idx="131">
                  <c:v>-10.608979591966934</c:v>
                </c:pt>
                <c:pt idx="132">
                  <c:v>-10.830000000135154</c:v>
                </c:pt>
                <c:pt idx="133">
                  <c:v>-11.060425532055312</c:v>
                </c:pt>
                <c:pt idx="134">
                  <c:v>-11.300869565365154</c:v>
                </c:pt>
                <c:pt idx="135">
                  <c:v>-11.552000000153805</c:v>
                </c:pt>
                <c:pt idx="136">
                  <c:v>-11.814545454705703</c:v>
                </c:pt>
                <c:pt idx="137">
                  <c:v>-12.089302325778494</c:v>
                </c:pt>
                <c:pt idx="138">
                  <c:v>-12.377142857348769</c:v>
                </c:pt>
                <c:pt idx="139">
                  <c:v>-12.679024390461457</c:v>
                </c:pt>
                <c:pt idx="140">
                  <c:v>-12.996000000227811</c:v>
                </c:pt>
                <c:pt idx="141">
                  <c:v>-13.329230769469614</c:v>
                </c:pt>
                <c:pt idx="142">
                  <c:v>-13.680000000250743</c:v>
                </c:pt>
                <c:pt idx="143">
                  <c:v>-14.049729729996024</c:v>
                </c:pt>
                <c:pt idx="144">
                  <c:v>-14.440000000280358</c:v>
                </c:pt>
                <c:pt idx="145">
                  <c:v>-14.852571428867046</c:v>
                </c:pt>
                <c:pt idx="146">
                  <c:v>-15.289411765021292</c:v>
                </c:pt>
                <c:pt idx="147">
                  <c:v>-15.752727273060977</c:v>
                </c:pt>
                <c:pt idx="148">
                  <c:v>-16.245000000353702</c:v>
                </c:pt>
                <c:pt idx="149">
                  <c:v>-16.769032258443985</c:v>
                </c:pt>
                <c:pt idx="150">
                  <c:v>-17.328000000403847</c:v>
                </c:pt>
                <c:pt idx="151">
                  <c:v>-17.925517241810045</c:v>
                </c:pt>
                <c:pt idx="152">
                  <c:v>-18.565714286179503</c:v>
                </c:pt>
                <c:pt idx="153">
                  <c:v>-19.253333333831986</c:v>
                </c:pt>
                <c:pt idx="154">
                  <c:v>-19.993846154382112</c:v>
                </c:pt>
                <c:pt idx="155">
                  <c:v>-20.793600000583666</c:v>
                </c:pt>
                <c:pt idx="156">
                  <c:v>-21.66000000063121</c:v>
                </c:pt>
                <c:pt idx="157">
                  <c:v>-22.601739131119785</c:v>
                </c:pt>
                <c:pt idx="158">
                  <c:v>-23.62909090995157</c:v>
                </c:pt>
                <c:pt idx="159">
                  <c:v>-24.754285715227546</c:v>
                </c:pt>
                <c:pt idx="160">
                  <c:v>-25.992000001035343</c:v>
                </c:pt>
                <c:pt idx="161">
                  <c:v>-27.36000000115407</c:v>
                </c:pt>
                <c:pt idx="162">
                  <c:v>-28.880000001282124</c:v>
                </c:pt>
                <c:pt idx="163">
                  <c:v>-30.578823530844968</c:v>
                </c:pt>
                <c:pt idx="164">
                  <c:v>-32.49000000162765</c:v>
                </c:pt>
                <c:pt idx="165">
                  <c:v>-34.656000001846515</c:v>
                </c:pt>
                <c:pt idx="166">
                  <c:v>-37.13142857354212</c:v>
                </c:pt>
                <c:pt idx="167">
                  <c:v>-39.98769231015821</c:v>
                </c:pt>
                <c:pt idx="168">
                  <c:v>-43.32000000288559</c:v>
                </c:pt>
                <c:pt idx="169">
                  <c:v>-47.2581818216059</c:v>
                </c:pt>
                <c:pt idx="170">
                  <c:v>-51.98400000416796</c:v>
                </c:pt>
                <c:pt idx="171">
                  <c:v>-57.76000000513067</c:v>
                </c:pt>
                <c:pt idx="172">
                  <c:v>-64.98000000647457</c:v>
                </c:pt>
                <c:pt idx="173">
                  <c:v>-74.2628571513644</c:v>
                </c:pt>
                <c:pt idx="174">
                  <c:v>-86.64000001154565</c:v>
                </c:pt>
                <c:pt idx="175">
                  <c:v>-103.96800001657728</c:v>
                </c:pt>
                <c:pt idx="176">
                  <c:v>-129.96000002605712</c:v>
                </c:pt>
                <c:pt idx="177">
                  <c:v>-173.28000004618917</c:v>
                </c:pt>
                <c:pt idx="178">
                  <c:v>-259.9200001036227</c:v>
                </c:pt>
                <c:pt idx="179">
                  <c:v>-519.8400004686846</c:v>
                </c:pt>
                <c:pt idx="180">
                  <c:v>-1039.6800000033104</c:v>
                </c:pt>
                <c:pt idx="181">
                  <c:v>-5198.400000034299</c:v>
                </c:pt>
              </c:numCache>
            </c:numRef>
          </c:yVal>
          <c:smooth val="1"/>
        </c:ser>
        <c:ser>
          <c:idx val="7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Parameters!$D$190:$D$419</c:f>
              <c:numCache>
                <c:ptCount val="230"/>
                <c:pt idx="0">
                  <c:v>59.9800000000009</c:v>
                </c:pt>
                <c:pt idx="1">
                  <c:v>59.9801</c:v>
                </c:pt>
                <c:pt idx="2">
                  <c:v>59.9805</c:v>
                </c:pt>
                <c:pt idx="3">
                  <c:v>59.9810000000009</c:v>
                </c:pt>
                <c:pt idx="4">
                  <c:v>59.9820000000009</c:v>
                </c:pt>
                <c:pt idx="5">
                  <c:v>59.9830000000009</c:v>
                </c:pt>
                <c:pt idx="6">
                  <c:v>59.9840000000009</c:v>
                </c:pt>
                <c:pt idx="7">
                  <c:v>59.9850000000009</c:v>
                </c:pt>
                <c:pt idx="8">
                  <c:v>59.9860000000009</c:v>
                </c:pt>
                <c:pt idx="9">
                  <c:v>59.9870000000009</c:v>
                </c:pt>
                <c:pt idx="10">
                  <c:v>59.9880000000009</c:v>
                </c:pt>
                <c:pt idx="11">
                  <c:v>59.9890000000009</c:v>
                </c:pt>
                <c:pt idx="12">
                  <c:v>59.9900000000009</c:v>
                </c:pt>
                <c:pt idx="13">
                  <c:v>59.9910000000009</c:v>
                </c:pt>
                <c:pt idx="14">
                  <c:v>59.9920000000009</c:v>
                </c:pt>
                <c:pt idx="15">
                  <c:v>59.9930000000009</c:v>
                </c:pt>
                <c:pt idx="16">
                  <c:v>59.9940000000009</c:v>
                </c:pt>
                <c:pt idx="17">
                  <c:v>59.9950000000009</c:v>
                </c:pt>
                <c:pt idx="18">
                  <c:v>59.9960000000009</c:v>
                </c:pt>
                <c:pt idx="19">
                  <c:v>59.9970000000009</c:v>
                </c:pt>
                <c:pt idx="20">
                  <c:v>59.9980000000009</c:v>
                </c:pt>
                <c:pt idx="21">
                  <c:v>59.999</c:v>
                </c:pt>
                <c:pt idx="22">
                  <c:v>59.9995</c:v>
                </c:pt>
                <c:pt idx="23">
                  <c:v>59.9999</c:v>
                </c:pt>
                <c:pt idx="24">
                  <c:v>60.0001</c:v>
                </c:pt>
                <c:pt idx="25">
                  <c:v>60.0005</c:v>
                </c:pt>
                <c:pt idx="26">
                  <c:v>60.001000000001</c:v>
                </c:pt>
                <c:pt idx="27">
                  <c:v>60.002000000001</c:v>
                </c:pt>
                <c:pt idx="28">
                  <c:v>60.003000000001</c:v>
                </c:pt>
                <c:pt idx="29">
                  <c:v>60.004000000001</c:v>
                </c:pt>
                <c:pt idx="30">
                  <c:v>60.005000000001</c:v>
                </c:pt>
                <c:pt idx="31">
                  <c:v>60.006000000001</c:v>
                </c:pt>
                <c:pt idx="32">
                  <c:v>60.007000000001</c:v>
                </c:pt>
                <c:pt idx="33">
                  <c:v>60.008000000001</c:v>
                </c:pt>
                <c:pt idx="34">
                  <c:v>60.009000000001</c:v>
                </c:pt>
                <c:pt idx="35">
                  <c:v>60.010000000001</c:v>
                </c:pt>
                <c:pt idx="36">
                  <c:v>60.011000000001</c:v>
                </c:pt>
                <c:pt idx="37">
                  <c:v>60.012000000001</c:v>
                </c:pt>
                <c:pt idx="38">
                  <c:v>60.013000000001</c:v>
                </c:pt>
                <c:pt idx="39">
                  <c:v>60.014000000001</c:v>
                </c:pt>
                <c:pt idx="40">
                  <c:v>60.015000000001</c:v>
                </c:pt>
                <c:pt idx="41">
                  <c:v>60.016000000001</c:v>
                </c:pt>
                <c:pt idx="42">
                  <c:v>60.017000000001</c:v>
                </c:pt>
                <c:pt idx="43">
                  <c:v>60.018000000001</c:v>
                </c:pt>
                <c:pt idx="44">
                  <c:v>60.019</c:v>
                </c:pt>
                <c:pt idx="45">
                  <c:v>60.0195</c:v>
                </c:pt>
                <c:pt idx="46">
                  <c:v>60.0199</c:v>
                </c:pt>
                <c:pt idx="47">
                  <c:v>60.020000000001</c:v>
                </c:pt>
                <c:pt idx="48">
                  <c:v>60.0201</c:v>
                </c:pt>
                <c:pt idx="49">
                  <c:v>60.0205</c:v>
                </c:pt>
                <c:pt idx="50">
                  <c:v>60.021</c:v>
                </c:pt>
                <c:pt idx="51">
                  <c:v>60.0220000000011</c:v>
                </c:pt>
                <c:pt idx="52">
                  <c:v>60.0230000000011</c:v>
                </c:pt>
                <c:pt idx="53">
                  <c:v>60.0240000000011</c:v>
                </c:pt>
                <c:pt idx="54">
                  <c:v>60.0250000000011</c:v>
                </c:pt>
                <c:pt idx="55">
                  <c:v>60.0260000000011</c:v>
                </c:pt>
                <c:pt idx="56">
                  <c:v>60.0270000000011</c:v>
                </c:pt>
                <c:pt idx="57">
                  <c:v>60.0280000000011</c:v>
                </c:pt>
                <c:pt idx="58">
                  <c:v>60.0290000000011</c:v>
                </c:pt>
                <c:pt idx="59">
                  <c:v>60.0300000000011</c:v>
                </c:pt>
                <c:pt idx="60">
                  <c:v>60.0310000000011</c:v>
                </c:pt>
                <c:pt idx="61">
                  <c:v>60.0320000000011</c:v>
                </c:pt>
                <c:pt idx="62">
                  <c:v>60.0330000000011</c:v>
                </c:pt>
                <c:pt idx="63">
                  <c:v>60.0340000000011</c:v>
                </c:pt>
                <c:pt idx="64">
                  <c:v>60.0350000000011</c:v>
                </c:pt>
                <c:pt idx="65">
                  <c:v>60.0360000000011</c:v>
                </c:pt>
                <c:pt idx="66">
                  <c:v>60.0370000000011</c:v>
                </c:pt>
                <c:pt idx="67">
                  <c:v>60.0380000000011</c:v>
                </c:pt>
                <c:pt idx="68">
                  <c:v>60.0390000000011</c:v>
                </c:pt>
                <c:pt idx="69">
                  <c:v>60.0400000000011</c:v>
                </c:pt>
                <c:pt idx="70">
                  <c:v>60.0410000000011</c:v>
                </c:pt>
                <c:pt idx="71">
                  <c:v>60.0420000000012</c:v>
                </c:pt>
                <c:pt idx="72">
                  <c:v>60.0430000000012</c:v>
                </c:pt>
                <c:pt idx="73">
                  <c:v>60.0440000000012</c:v>
                </c:pt>
                <c:pt idx="74">
                  <c:v>60.0450000000012</c:v>
                </c:pt>
                <c:pt idx="75">
                  <c:v>60.0460000000012</c:v>
                </c:pt>
                <c:pt idx="76">
                  <c:v>60.0470000000012</c:v>
                </c:pt>
                <c:pt idx="77">
                  <c:v>60.0480000000012</c:v>
                </c:pt>
                <c:pt idx="78">
                  <c:v>60.0490000000012</c:v>
                </c:pt>
                <c:pt idx="79">
                  <c:v>60.0500000000012</c:v>
                </c:pt>
                <c:pt idx="80">
                  <c:v>60.0510000000012</c:v>
                </c:pt>
                <c:pt idx="81">
                  <c:v>60.0520000000012</c:v>
                </c:pt>
                <c:pt idx="82">
                  <c:v>60.0530000000012</c:v>
                </c:pt>
                <c:pt idx="83">
                  <c:v>60.0540000000012</c:v>
                </c:pt>
                <c:pt idx="84">
                  <c:v>60.0550000000012</c:v>
                </c:pt>
                <c:pt idx="85">
                  <c:v>60.0560000000012</c:v>
                </c:pt>
                <c:pt idx="86">
                  <c:v>60.0570000000012</c:v>
                </c:pt>
                <c:pt idx="87">
                  <c:v>60.0580000000012</c:v>
                </c:pt>
                <c:pt idx="88">
                  <c:v>60.0590000000012</c:v>
                </c:pt>
                <c:pt idx="89">
                  <c:v>60.0600000000012</c:v>
                </c:pt>
                <c:pt idx="90">
                  <c:v>60.0610000000012</c:v>
                </c:pt>
                <c:pt idx="91">
                  <c:v>60.0620000000012</c:v>
                </c:pt>
                <c:pt idx="92">
                  <c:v>60.0630000000013</c:v>
                </c:pt>
                <c:pt idx="93">
                  <c:v>60.0640000000013</c:v>
                </c:pt>
                <c:pt idx="94">
                  <c:v>60.0650000000013</c:v>
                </c:pt>
                <c:pt idx="95">
                  <c:v>60.0660000000013</c:v>
                </c:pt>
                <c:pt idx="96">
                  <c:v>60.0670000000013</c:v>
                </c:pt>
                <c:pt idx="97">
                  <c:v>60.0680000000013</c:v>
                </c:pt>
                <c:pt idx="98">
                  <c:v>60.0690000000013</c:v>
                </c:pt>
                <c:pt idx="99">
                  <c:v>60.0700000000013</c:v>
                </c:pt>
                <c:pt idx="100">
                  <c:v>60.0710000000013</c:v>
                </c:pt>
                <c:pt idx="101">
                  <c:v>60.0720000000013</c:v>
                </c:pt>
                <c:pt idx="102">
                  <c:v>60.0730000000013</c:v>
                </c:pt>
                <c:pt idx="103">
                  <c:v>60.0740000000013</c:v>
                </c:pt>
                <c:pt idx="104">
                  <c:v>60.0750000000013</c:v>
                </c:pt>
                <c:pt idx="105">
                  <c:v>60.0760000000013</c:v>
                </c:pt>
                <c:pt idx="106">
                  <c:v>60.0770000000013</c:v>
                </c:pt>
                <c:pt idx="107">
                  <c:v>60.0780000000013</c:v>
                </c:pt>
                <c:pt idx="108">
                  <c:v>60.0790000000013</c:v>
                </c:pt>
                <c:pt idx="109">
                  <c:v>60.0800000000013</c:v>
                </c:pt>
                <c:pt idx="110">
                  <c:v>60.0810000000013</c:v>
                </c:pt>
                <c:pt idx="111">
                  <c:v>60.0820000000013</c:v>
                </c:pt>
                <c:pt idx="112">
                  <c:v>60.0830000000013</c:v>
                </c:pt>
                <c:pt idx="113">
                  <c:v>60.0840000000014</c:v>
                </c:pt>
                <c:pt idx="114">
                  <c:v>60.0850000000014</c:v>
                </c:pt>
                <c:pt idx="115">
                  <c:v>60.0860000000014</c:v>
                </c:pt>
                <c:pt idx="116">
                  <c:v>60.0870000000014</c:v>
                </c:pt>
                <c:pt idx="117">
                  <c:v>60.0880000000014</c:v>
                </c:pt>
                <c:pt idx="118">
                  <c:v>60.0890000000014</c:v>
                </c:pt>
                <c:pt idx="119">
                  <c:v>60.0900000000014</c:v>
                </c:pt>
                <c:pt idx="120">
                  <c:v>60.0910000000014</c:v>
                </c:pt>
                <c:pt idx="121">
                  <c:v>60.0920000000014</c:v>
                </c:pt>
                <c:pt idx="122">
                  <c:v>60.0930000000014</c:v>
                </c:pt>
                <c:pt idx="123">
                  <c:v>60.0940000000014</c:v>
                </c:pt>
                <c:pt idx="124">
                  <c:v>60.0950000000014</c:v>
                </c:pt>
                <c:pt idx="125">
                  <c:v>60.0960000000014</c:v>
                </c:pt>
                <c:pt idx="126">
                  <c:v>60.0970000000014</c:v>
                </c:pt>
                <c:pt idx="127">
                  <c:v>60.0980000000014</c:v>
                </c:pt>
                <c:pt idx="128">
                  <c:v>60.0990000000014</c:v>
                </c:pt>
                <c:pt idx="129">
                  <c:v>60.1000000000014</c:v>
                </c:pt>
                <c:pt idx="130">
                  <c:v>60.1010000000014</c:v>
                </c:pt>
                <c:pt idx="131">
                  <c:v>60.1020000000014</c:v>
                </c:pt>
                <c:pt idx="132">
                  <c:v>60.1030000000014</c:v>
                </c:pt>
                <c:pt idx="133">
                  <c:v>60.1040000000014</c:v>
                </c:pt>
                <c:pt idx="134">
                  <c:v>60.1050000000015</c:v>
                </c:pt>
                <c:pt idx="135">
                  <c:v>60.1060000000015</c:v>
                </c:pt>
                <c:pt idx="136">
                  <c:v>60.1070000000015</c:v>
                </c:pt>
                <c:pt idx="137">
                  <c:v>60.1080000000015</c:v>
                </c:pt>
                <c:pt idx="138">
                  <c:v>60.1090000000015</c:v>
                </c:pt>
                <c:pt idx="139">
                  <c:v>60.1100000000015</c:v>
                </c:pt>
                <c:pt idx="140">
                  <c:v>60.1110000000015</c:v>
                </c:pt>
                <c:pt idx="141">
                  <c:v>60.1120000000015</c:v>
                </c:pt>
                <c:pt idx="142">
                  <c:v>60.1130000000015</c:v>
                </c:pt>
                <c:pt idx="143">
                  <c:v>60.1140000000015</c:v>
                </c:pt>
                <c:pt idx="144">
                  <c:v>60.1150000000015</c:v>
                </c:pt>
                <c:pt idx="145">
                  <c:v>60.1160000000015</c:v>
                </c:pt>
                <c:pt idx="146">
                  <c:v>60.1170000000015</c:v>
                </c:pt>
                <c:pt idx="147">
                  <c:v>60.1180000000015</c:v>
                </c:pt>
                <c:pt idx="148">
                  <c:v>60.1190000000015</c:v>
                </c:pt>
                <c:pt idx="149">
                  <c:v>60.1200000000015</c:v>
                </c:pt>
                <c:pt idx="150">
                  <c:v>60.1210000000015</c:v>
                </c:pt>
                <c:pt idx="151">
                  <c:v>60.1220000000015</c:v>
                </c:pt>
                <c:pt idx="152">
                  <c:v>60.1230000000015</c:v>
                </c:pt>
                <c:pt idx="153">
                  <c:v>60.1240000000015</c:v>
                </c:pt>
                <c:pt idx="154">
                  <c:v>60.1250000000015</c:v>
                </c:pt>
                <c:pt idx="155">
                  <c:v>60.1260000000016</c:v>
                </c:pt>
                <c:pt idx="156">
                  <c:v>60.1270000000016</c:v>
                </c:pt>
                <c:pt idx="157">
                  <c:v>60.1280000000016</c:v>
                </c:pt>
                <c:pt idx="158">
                  <c:v>60.1290000000016</c:v>
                </c:pt>
                <c:pt idx="159">
                  <c:v>60.1300000000016</c:v>
                </c:pt>
                <c:pt idx="160">
                  <c:v>60.1310000000016</c:v>
                </c:pt>
                <c:pt idx="161">
                  <c:v>60.1320000000016</c:v>
                </c:pt>
                <c:pt idx="162">
                  <c:v>60.1330000000016</c:v>
                </c:pt>
                <c:pt idx="163">
                  <c:v>60.1340000000016</c:v>
                </c:pt>
                <c:pt idx="164">
                  <c:v>60.1350000000016</c:v>
                </c:pt>
                <c:pt idx="165">
                  <c:v>60.1360000000016</c:v>
                </c:pt>
                <c:pt idx="166">
                  <c:v>60.1370000000016</c:v>
                </c:pt>
                <c:pt idx="167">
                  <c:v>60.1380000000016</c:v>
                </c:pt>
                <c:pt idx="168">
                  <c:v>60.1390000000016</c:v>
                </c:pt>
                <c:pt idx="169">
                  <c:v>60.1400000000016</c:v>
                </c:pt>
                <c:pt idx="170">
                  <c:v>60.1410000000016</c:v>
                </c:pt>
                <c:pt idx="171">
                  <c:v>60.1420000000016</c:v>
                </c:pt>
                <c:pt idx="172">
                  <c:v>60.1430000000016</c:v>
                </c:pt>
                <c:pt idx="173">
                  <c:v>60.1440000000016</c:v>
                </c:pt>
                <c:pt idx="174">
                  <c:v>60.1450000000016</c:v>
                </c:pt>
                <c:pt idx="175">
                  <c:v>60.1460000000016</c:v>
                </c:pt>
                <c:pt idx="176">
                  <c:v>60.1470000000017</c:v>
                </c:pt>
                <c:pt idx="177">
                  <c:v>60.1480000000017</c:v>
                </c:pt>
                <c:pt idx="178">
                  <c:v>60.1490000000017</c:v>
                </c:pt>
                <c:pt idx="179">
                  <c:v>60.1500000000017</c:v>
                </c:pt>
                <c:pt idx="180">
                  <c:v>60.1510000000017</c:v>
                </c:pt>
                <c:pt idx="181">
                  <c:v>60.1520000000017</c:v>
                </c:pt>
                <c:pt idx="182">
                  <c:v>60.1530000000017</c:v>
                </c:pt>
                <c:pt idx="183">
                  <c:v>60.1540000000017</c:v>
                </c:pt>
                <c:pt idx="184">
                  <c:v>60.1550000000017</c:v>
                </c:pt>
                <c:pt idx="185">
                  <c:v>60.1560000000017</c:v>
                </c:pt>
                <c:pt idx="186">
                  <c:v>60.1570000000017</c:v>
                </c:pt>
                <c:pt idx="187">
                  <c:v>60.1580000000017</c:v>
                </c:pt>
                <c:pt idx="188">
                  <c:v>60.1590000000017</c:v>
                </c:pt>
                <c:pt idx="189">
                  <c:v>60.1600000000017</c:v>
                </c:pt>
                <c:pt idx="190">
                  <c:v>60.1610000000017</c:v>
                </c:pt>
                <c:pt idx="191">
                  <c:v>60.1620000000017</c:v>
                </c:pt>
                <c:pt idx="192">
                  <c:v>60.1630000000017</c:v>
                </c:pt>
                <c:pt idx="193">
                  <c:v>60.1640000000017</c:v>
                </c:pt>
                <c:pt idx="194">
                  <c:v>60.1650000000017</c:v>
                </c:pt>
                <c:pt idx="195">
                  <c:v>60.1660000000017</c:v>
                </c:pt>
                <c:pt idx="196">
                  <c:v>60.1670000000017</c:v>
                </c:pt>
                <c:pt idx="197">
                  <c:v>60.1680000000018</c:v>
                </c:pt>
                <c:pt idx="198">
                  <c:v>60.1690000000018</c:v>
                </c:pt>
                <c:pt idx="199">
                  <c:v>60.1700000000018</c:v>
                </c:pt>
                <c:pt idx="200">
                  <c:v>60.1710000000018</c:v>
                </c:pt>
                <c:pt idx="201">
                  <c:v>60.1720000000018</c:v>
                </c:pt>
                <c:pt idx="202">
                  <c:v>60.1730000000018</c:v>
                </c:pt>
                <c:pt idx="203">
                  <c:v>60.1740000000018</c:v>
                </c:pt>
                <c:pt idx="204">
                  <c:v>60.1750000000018</c:v>
                </c:pt>
                <c:pt idx="205">
                  <c:v>60.1760000000018</c:v>
                </c:pt>
                <c:pt idx="206">
                  <c:v>60.1770000000018</c:v>
                </c:pt>
                <c:pt idx="207">
                  <c:v>60.1780000000018</c:v>
                </c:pt>
                <c:pt idx="208">
                  <c:v>60.1790000000018</c:v>
                </c:pt>
                <c:pt idx="209">
                  <c:v>60.1800000000018</c:v>
                </c:pt>
                <c:pt idx="210">
                  <c:v>60.1810000000018</c:v>
                </c:pt>
                <c:pt idx="211">
                  <c:v>60.1820000000018</c:v>
                </c:pt>
                <c:pt idx="212">
                  <c:v>60.1830000000018</c:v>
                </c:pt>
                <c:pt idx="213">
                  <c:v>60.1840000000018</c:v>
                </c:pt>
                <c:pt idx="214">
                  <c:v>60.1850000000018</c:v>
                </c:pt>
                <c:pt idx="215">
                  <c:v>60.1860000000018</c:v>
                </c:pt>
                <c:pt idx="216">
                  <c:v>60.1870000000018</c:v>
                </c:pt>
                <c:pt idx="217">
                  <c:v>60.1880000000018</c:v>
                </c:pt>
                <c:pt idx="218">
                  <c:v>60.1890000000019</c:v>
                </c:pt>
                <c:pt idx="219">
                  <c:v>60.1900000000019</c:v>
                </c:pt>
                <c:pt idx="220">
                  <c:v>60.1910000000019</c:v>
                </c:pt>
                <c:pt idx="221">
                  <c:v>60.1920000000019</c:v>
                </c:pt>
                <c:pt idx="222">
                  <c:v>60.1930000000019</c:v>
                </c:pt>
                <c:pt idx="223">
                  <c:v>60.1940000000019</c:v>
                </c:pt>
                <c:pt idx="224">
                  <c:v>60.1950000000019</c:v>
                </c:pt>
                <c:pt idx="225">
                  <c:v>60.1960000000019</c:v>
                </c:pt>
                <c:pt idx="226">
                  <c:v>60.1970000000019</c:v>
                </c:pt>
                <c:pt idx="227">
                  <c:v>60.1980000000019</c:v>
                </c:pt>
                <c:pt idx="228">
                  <c:v>60.1990000000019</c:v>
                </c:pt>
                <c:pt idx="229">
                  <c:v>60.2000000000019</c:v>
                </c:pt>
              </c:numCache>
            </c:numRef>
          </c:xVal>
          <c:yVal>
            <c:numRef>
              <c:f>Parameters!$M$190:$M$419</c:f>
              <c:numCache>
                <c:ptCount val="230"/>
                <c:pt idx="0">
                  <c:v>578073183274.0054</c:v>
                </c:pt>
                <c:pt idx="1">
                  <c:v>5198.399999989932</c:v>
                </c:pt>
                <c:pt idx="2">
                  <c:v>1039.6800000015357</c:v>
                </c:pt>
                <c:pt idx="3">
                  <c:v>519.8399995337386</c:v>
                </c:pt>
                <c:pt idx="4">
                  <c:v>259.91999988281407</c:v>
                </c:pt>
                <c:pt idx="5">
                  <c:v>173.279999948052</c:v>
                </c:pt>
                <c:pt idx="6">
                  <c:v>129.95999997085497</c:v>
                </c:pt>
                <c:pt idx="7">
                  <c:v>103.96799998124789</c:v>
                </c:pt>
                <c:pt idx="8">
                  <c:v>86.63999998701136</c:v>
                </c:pt>
                <c:pt idx="9">
                  <c:v>74.2628571333392</c:v>
                </c:pt>
                <c:pt idx="10">
                  <c:v>64.97999999267404</c:v>
                </c:pt>
                <c:pt idx="11">
                  <c:v>57.75999999422654</c:v>
                </c:pt>
                <c:pt idx="12">
                  <c:v>51.983999995335616</c:v>
                </c:pt>
                <c:pt idx="13">
                  <c:v>47.25818181430645</c:v>
                </c:pt>
                <c:pt idx="14">
                  <c:v>43.31999999675202</c:v>
                </c:pt>
                <c:pt idx="15">
                  <c:v>39.98769230493197</c:v>
                </c:pt>
                <c:pt idx="16">
                  <c:v>37.13142856903582</c:v>
                </c:pt>
                <c:pt idx="17">
                  <c:v>34.65599999792103</c:v>
                </c:pt>
                <c:pt idx="18">
                  <c:v>32.48999999817752</c:v>
                </c:pt>
                <c:pt idx="19">
                  <c:v>30.578823527788796</c:v>
                </c:pt>
                <c:pt idx="20">
                  <c:v>28.879999998556087</c:v>
                </c:pt>
                <c:pt idx="21">
                  <c:v>27.359999999996646</c:v>
                </c:pt>
                <c:pt idx="22">
                  <c:v>26.658461538464802</c:v>
                </c:pt>
                <c:pt idx="23">
                  <c:v>26.12261306533099</c:v>
                </c:pt>
                <c:pt idx="24">
                  <c:v>25.862686567159912</c:v>
                </c:pt>
                <c:pt idx="25">
                  <c:v>25.358048780484854</c:v>
                </c:pt>
                <c:pt idx="26">
                  <c:v>24.75428571310749</c:v>
                </c:pt>
                <c:pt idx="27">
                  <c:v>23.629090908019865</c:v>
                </c:pt>
                <c:pt idx="28">
                  <c:v>22.601739129450156</c:v>
                </c:pt>
                <c:pt idx="29">
                  <c:v>21.65999999909782</c:v>
                </c:pt>
                <c:pt idx="30">
                  <c:v>20.793599999170485</c:v>
                </c:pt>
                <c:pt idx="31">
                  <c:v>19.99384615307555</c:v>
                </c:pt>
                <c:pt idx="32">
                  <c:v>19.253333332620418</c:v>
                </c:pt>
                <c:pt idx="33">
                  <c:v>18.56571428505293</c:v>
                </c:pt>
                <c:pt idx="34">
                  <c:v>17.925517240759827</c:v>
                </c:pt>
                <c:pt idx="35">
                  <c:v>17.327999999422474</c:v>
                </c:pt>
                <c:pt idx="36">
                  <c:v>16.76903225752491</c:v>
                </c:pt>
                <c:pt idx="37">
                  <c:v>16.244999999491167</c:v>
                </c:pt>
                <c:pt idx="38">
                  <c:v>15.75272727224992</c:v>
                </c:pt>
                <c:pt idx="39">
                  <c:v>15.289411764257245</c:v>
                </c:pt>
                <c:pt idx="40">
                  <c:v>14.852571428146037</c:v>
                </c:pt>
                <c:pt idx="41">
                  <c:v>14.439999999598847</c:v>
                </c:pt>
                <c:pt idx="42">
                  <c:v>14.049729729350853</c:v>
                </c:pt>
                <c:pt idx="43">
                  <c:v>13.679999999639083</c:v>
                </c:pt>
                <c:pt idx="44">
                  <c:v>13.329230769231332</c:v>
                </c:pt>
                <c:pt idx="45">
                  <c:v>13.160506329113677</c:v>
                </c:pt>
                <c:pt idx="46">
                  <c:v>13.02857142857149</c:v>
                </c:pt>
                <c:pt idx="47">
                  <c:v>12.995999999675787</c:v>
                </c:pt>
                <c:pt idx="48">
                  <c:v>12.963591022444104</c:v>
                </c:pt>
                <c:pt idx="49">
                  <c:v>12.83555555555606</c:v>
                </c:pt>
                <c:pt idx="50">
                  <c:v>12.679024390243656</c:v>
                </c:pt>
                <c:pt idx="51">
                  <c:v>12.377142856818752</c:v>
                </c:pt>
                <c:pt idx="52">
                  <c:v>12.089302325272843</c:v>
                </c:pt>
                <c:pt idx="53">
                  <c:v>11.814545454249487</c:v>
                </c:pt>
                <c:pt idx="54">
                  <c:v>11.551999999717639</c:v>
                </c:pt>
                <c:pt idx="55">
                  <c:v>11.300869564947746</c:v>
                </c:pt>
                <c:pt idx="56">
                  <c:v>11.060425531655477</c:v>
                </c:pt>
                <c:pt idx="57">
                  <c:v>10.829999999751806</c:v>
                </c:pt>
                <c:pt idx="58">
                  <c:v>10.608979591599072</c:v>
                </c:pt>
                <c:pt idx="59">
                  <c:v>10.396799999770755</c:v>
                </c:pt>
                <c:pt idx="60">
                  <c:v>10.192941176250711</c:v>
                </c:pt>
                <c:pt idx="61">
                  <c:v>9.996923076712024</c:v>
                </c:pt>
                <c:pt idx="62">
                  <c:v>9.808301886588405</c:v>
                </c:pt>
                <c:pt idx="63">
                  <c:v>9.626666666470522</c:v>
                </c:pt>
                <c:pt idx="64">
                  <c:v>9.451636363447687</c:v>
                </c:pt>
                <c:pt idx="65">
                  <c:v>9.282857142674352</c:v>
                </c:pt>
                <c:pt idx="66">
                  <c:v>9.11999999982394</c:v>
                </c:pt>
                <c:pt idx="67">
                  <c:v>8.962758620519974</c:v>
                </c:pt>
                <c:pt idx="68">
                  <c:v>8.810847457462428</c:v>
                </c:pt>
                <c:pt idx="69">
                  <c:v>8.66399999984109</c:v>
                </c:pt>
                <c:pt idx="70">
                  <c:v>8.521967212961336</c:v>
                </c:pt>
                <c:pt idx="71">
                  <c:v>8.384516128869652</c:v>
                </c:pt>
                <c:pt idx="72">
                  <c:v>8.251428571271392</c:v>
                </c:pt>
                <c:pt idx="73">
                  <c:v>8.122499999847989</c:v>
                </c:pt>
                <c:pt idx="74">
                  <c:v>7.997538461390505</c:v>
                </c:pt>
                <c:pt idx="75">
                  <c:v>7.876363636220407</c:v>
                </c:pt>
                <c:pt idx="76">
                  <c:v>7.758805970010538</c:v>
                </c:pt>
                <c:pt idx="77">
                  <c:v>7.644705882217738</c:v>
                </c:pt>
                <c:pt idx="78">
                  <c:v>7.533913043347202</c:v>
                </c:pt>
                <c:pt idx="79">
                  <c:v>7.426285714158621</c:v>
                </c:pt>
                <c:pt idx="80">
                  <c:v>7.32169014072104</c:v>
                </c:pt>
                <c:pt idx="81">
                  <c:v>7.219999999879625</c:v>
                </c:pt>
                <c:pt idx="82">
                  <c:v>7.121095890294086</c:v>
                </c:pt>
                <c:pt idx="83">
                  <c:v>7.024864864750676</c:v>
                </c:pt>
                <c:pt idx="84">
                  <c:v>6.931199999889052</c:v>
                </c:pt>
                <c:pt idx="85">
                  <c:v>6.839999999892163</c:v>
                </c:pt>
                <c:pt idx="86">
                  <c:v>6.751168831063357</c:v>
                </c:pt>
                <c:pt idx="87">
                  <c:v>6.664615384512797</c:v>
                </c:pt>
                <c:pt idx="88">
                  <c:v>6.580253164457149</c:v>
                </c:pt>
                <c:pt idx="89">
                  <c:v>6.497999999902279</c:v>
                </c:pt>
                <c:pt idx="90">
                  <c:v>6.417777777682639</c:v>
                </c:pt>
                <c:pt idx="91">
                  <c:v>6.339512195029299</c:v>
                </c:pt>
                <c:pt idx="92">
                  <c:v>6.263132530022182</c:v>
                </c:pt>
                <c:pt idx="93">
                  <c:v>6.188571428475627</c:v>
                </c:pt>
                <c:pt idx="94">
                  <c:v>6.115764705788961</c:v>
                </c:pt>
                <c:pt idx="95">
                  <c:v>6.044651162699129</c:v>
                </c:pt>
                <c:pt idx="96">
                  <c:v>5.975172413703788</c:v>
                </c:pt>
                <c:pt idx="97">
                  <c:v>5.907272727185586</c:v>
                </c:pt>
                <c:pt idx="98">
                  <c:v>5.840898876318987</c:v>
                </c:pt>
                <c:pt idx="99">
                  <c:v>5.775999999916532</c:v>
                </c:pt>
                <c:pt idx="100">
                  <c:v>5.7125274724459745</c:v>
                </c:pt>
                <c:pt idx="101">
                  <c:v>5.650434782528667</c:v>
                </c:pt>
                <c:pt idx="102">
                  <c:v>5.589677419276661</c:v>
                </c:pt>
                <c:pt idx="103">
                  <c:v>5.530212765881061</c:v>
                </c:pt>
                <c:pt idx="104">
                  <c:v>5.47199999992494</c:v>
                </c:pt>
                <c:pt idx="105">
                  <c:v>5.414999999926627</c:v>
                </c:pt>
                <c:pt idx="106">
                  <c:v>5.35917525766022</c:v>
                </c:pt>
                <c:pt idx="107">
                  <c:v>5.304489795847826</c:v>
                </c:pt>
                <c:pt idx="108">
                  <c:v>5.250909090840091</c:v>
                </c:pt>
                <c:pt idx="109">
                  <c:v>5.198399999932494</c:v>
                </c:pt>
                <c:pt idx="110">
                  <c:v>5.146930693002888</c:v>
                </c:pt>
                <c:pt idx="111">
                  <c:v>5.096470588170288</c:v>
                </c:pt>
                <c:pt idx="112">
                  <c:v>5.0469902911985</c:v>
                </c:pt>
                <c:pt idx="113">
                  <c:v>4.9984615383941104</c:v>
                </c:pt>
                <c:pt idx="114">
                  <c:v>4.950857142791103</c:v>
                </c:pt>
                <c:pt idx="115">
                  <c:v>4.904150943331533</c:v>
                </c:pt>
                <c:pt idx="116">
                  <c:v>4.85831775694564</c:v>
                </c:pt>
                <c:pt idx="117">
                  <c:v>4.813333333270905</c:v>
                </c:pt>
                <c:pt idx="118">
                  <c:v>4.76917431186542</c:v>
                </c:pt>
                <c:pt idx="119">
                  <c:v>4.725818181757899</c:v>
                </c:pt>
                <c:pt idx="120">
                  <c:v>4.6832432431841395</c:v>
                </c:pt>
                <c:pt idx="121">
                  <c:v>4.641428571370615</c:v>
                </c:pt>
                <c:pt idx="122">
                  <c:v>4.600353982243755</c:v>
                </c:pt>
                <c:pt idx="123">
                  <c:v>4.559999999943962</c:v>
                </c:pt>
                <c:pt idx="124">
                  <c:v>4.52034782603198</c:v>
                </c:pt>
                <c:pt idx="125">
                  <c:v>4.4813793102906105</c:v>
                </c:pt>
                <c:pt idx="126">
                  <c:v>4.4430769230237175</c:v>
                </c:pt>
                <c:pt idx="127">
                  <c:v>4.405423728761339</c:v>
                </c:pt>
                <c:pt idx="128">
                  <c:v>4.368403361293016</c:v>
                </c:pt>
                <c:pt idx="129">
                  <c:v>4.331999999949417</c:v>
                </c:pt>
                <c:pt idx="130">
                  <c:v>4.2961983470577705</c:v>
                </c:pt>
                <c:pt idx="131">
                  <c:v>4.260983606508602</c:v>
                </c:pt>
                <c:pt idx="132">
                  <c:v>4.226341463366484</c:v>
                </c:pt>
                <c:pt idx="133">
                  <c:v>4.192258064468832</c:v>
                </c:pt>
                <c:pt idx="134">
                  <c:v>4.158719999949989</c:v>
                </c:pt>
                <c:pt idx="135">
                  <c:v>4.125714285665142</c:v>
                </c:pt>
                <c:pt idx="136">
                  <c:v>4.093228346408394</c:v>
                </c:pt>
                <c:pt idx="137">
                  <c:v>4.0612499999523015</c:v>
                </c:pt>
                <c:pt idx="138">
                  <c:v>4.0297674418135765</c:v>
                </c:pt>
                <c:pt idx="139">
                  <c:v>3.9987692307231324</c:v>
                </c:pt>
                <c:pt idx="140">
                  <c:v>3.9682442747636184</c:v>
                </c:pt>
                <c:pt idx="141">
                  <c:v>3.9381818181370334</c:v>
                </c:pt>
                <c:pt idx="142">
                  <c:v>3.908571428527383</c:v>
                </c:pt>
                <c:pt idx="143">
                  <c:v>3.879402985031304</c:v>
                </c:pt>
                <c:pt idx="144">
                  <c:v>3.8506666666238467</c:v>
                </c:pt>
                <c:pt idx="145">
                  <c:v>3.8223529411343438</c:v>
                </c:pt>
                <c:pt idx="146">
                  <c:v>3.7944525547030756</c:v>
                </c:pt>
                <c:pt idx="147">
                  <c:v>3.766956521698149</c:v>
                </c:pt>
                <c:pt idx="148">
                  <c:v>3.739856115067582</c:v>
                </c:pt>
                <c:pt idx="149">
                  <c:v>3.713142857103162</c:v>
                </c:pt>
                <c:pt idx="150">
                  <c:v>3.686808510599039</c:v>
                </c:pt>
                <c:pt idx="151">
                  <c:v>3.660845070383887</c:v>
                </c:pt>
                <c:pt idx="152">
                  <c:v>3.6352447552067053</c:v>
                </c:pt>
                <c:pt idx="153">
                  <c:v>3.609999999962357</c:v>
                </c:pt>
                <c:pt idx="154">
                  <c:v>3.5851034482387942</c:v>
                </c:pt>
                <c:pt idx="155">
                  <c:v>3.560547945166375</c:v>
                </c:pt>
                <c:pt idx="156">
                  <c:v>3.536326530573727</c:v>
                </c:pt>
                <c:pt idx="157">
                  <c:v>3.512432432394488</c:v>
                </c:pt>
                <c:pt idx="158">
                  <c:v>3.4888590603653027</c:v>
                </c:pt>
                <c:pt idx="159">
                  <c:v>3.4655999999630045</c:v>
                </c:pt>
                <c:pt idx="160">
                  <c:v>3.4426490065860627</c:v>
                </c:pt>
                <c:pt idx="161">
                  <c:v>3.4199999999640767</c:v>
                </c:pt>
                <c:pt idx="162">
                  <c:v>3.397647058787968</c:v>
                </c:pt>
                <c:pt idx="163">
                  <c:v>3.3755844155493655</c:v>
                </c:pt>
                <c:pt idx="164">
                  <c:v>3.3538064515783543</c:v>
                </c:pt>
                <c:pt idx="165">
                  <c:v>3.332307692273483</c:v>
                </c:pt>
                <c:pt idx="166">
                  <c:v>3.3110828025140453</c:v>
                </c:pt>
                <c:pt idx="167">
                  <c:v>3.2901265822452292</c:v>
                </c:pt>
                <c:pt idx="168">
                  <c:v>3.2694339622312185</c:v>
                </c:pt>
                <c:pt idx="169">
                  <c:v>3.2489999999675248</c:v>
                </c:pt>
                <c:pt idx="170">
                  <c:v>3.2288198757443713</c:v>
                </c:pt>
                <c:pt idx="171">
                  <c:v>3.208888888857162</c:v>
                </c:pt>
                <c:pt idx="172">
                  <c:v>3.189202453956437</c:v>
                </c:pt>
                <c:pt idx="173">
                  <c:v>3.169756097530108</c:v>
                </c:pt>
                <c:pt idx="174">
                  <c:v>3.150545454514869</c:v>
                </c:pt>
                <c:pt idx="175">
                  <c:v>3.1315662650300666</c:v>
                </c:pt>
                <c:pt idx="176">
                  <c:v>3.1128143712258605</c:v>
                </c:pt>
                <c:pt idx="177">
                  <c:v>3.0942857142543767</c:v>
                </c:pt>
                <c:pt idx="178">
                  <c:v>3.075976331330022</c:v>
                </c:pt>
                <c:pt idx="179">
                  <c:v>3.057882352910656</c:v>
                </c:pt>
                <c:pt idx="180">
                  <c:v>3.0399999999697505</c:v>
                </c:pt>
                <c:pt idx="181">
                  <c:v>3.0223255813654912</c:v>
                </c:pt>
                <c:pt idx="182">
                  <c:v>3.004855491300007</c:v>
                </c:pt>
                <c:pt idx="183">
                  <c:v>2.9875862068673342</c:v>
                </c:pt>
                <c:pt idx="184">
                  <c:v>2.970514285685441</c:v>
                </c:pt>
                <c:pt idx="185">
                  <c:v>2.953636363607885</c:v>
                </c:pt>
                <c:pt idx="186">
                  <c:v>2.936949152514136</c:v>
                </c:pt>
                <c:pt idx="187">
                  <c:v>2.920449438174365</c:v>
                </c:pt>
                <c:pt idx="188">
                  <c:v>2.9041340781847564</c:v>
                </c:pt>
                <c:pt idx="189">
                  <c:v>2.8879999999726946</c:v>
                </c:pt>
                <c:pt idx="190">
                  <c:v>2.87204419886806</c:v>
                </c:pt>
                <c:pt idx="191">
                  <c:v>2.856263736237101</c:v>
                </c:pt>
                <c:pt idx="192">
                  <c:v>2.8406557376784987</c:v>
                </c:pt>
                <c:pt idx="193">
                  <c:v>2.825217391278251</c:v>
                </c:pt>
                <c:pt idx="194">
                  <c:v>2.8099459459201657</c:v>
                </c:pt>
                <c:pt idx="195">
                  <c:v>2.794838709651844</c:v>
                </c:pt>
                <c:pt idx="196">
                  <c:v>2.779893048103074</c:v>
                </c:pt>
                <c:pt idx="197">
                  <c:v>2.765106382952294</c:v>
                </c:pt>
                <c:pt idx="198">
                  <c:v>2.750476190449971</c:v>
                </c:pt>
                <c:pt idx="199">
                  <c:v>2.735999999974089</c:v>
                </c:pt>
                <c:pt idx="200">
                  <c:v>2.7216753926445505</c:v>
                </c:pt>
                <c:pt idx="201">
                  <c:v>2.707499999974592</c:v>
                </c:pt>
                <c:pt idx="202">
                  <c:v>2.6934715025655604</c:v>
                </c:pt>
                <c:pt idx="203">
                  <c:v>2.6795876288411566</c:v>
                </c:pt>
                <c:pt idx="204">
                  <c:v>2.66584615382152</c:v>
                </c:pt>
                <c:pt idx="205">
                  <c:v>2.652244897934832</c:v>
                </c:pt>
                <c:pt idx="206">
                  <c:v>2.638781725864251</c:v>
                </c:pt>
                <c:pt idx="207">
                  <c:v>2.625454545430651</c:v>
                </c:pt>
                <c:pt idx="208">
                  <c:v>2.6122613065090388</c:v>
                </c:pt>
                <c:pt idx="209">
                  <c:v>2.5991999999766415</c:v>
                </c:pt>
                <c:pt idx="210">
                  <c:v>2.58626865669323</c:v>
                </c:pt>
                <c:pt idx="211">
                  <c:v>2.573465346511724</c:v>
                </c:pt>
                <c:pt idx="212">
                  <c:v>2.560788177317227</c:v>
                </c:pt>
                <c:pt idx="213">
                  <c:v>2.5482352940951345</c:v>
                </c:pt>
                <c:pt idx="214">
                  <c:v>2.535804878026516</c:v>
                </c:pt>
                <c:pt idx="215">
                  <c:v>2.5234951456090475</c:v>
                </c:pt>
                <c:pt idx="216">
                  <c:v>2.5113043478042205</c:v>
                </c:pt>
                <c:pt idx="217">
                  <c:v>2.499230769209141</c:v>
                </c:pt>
                <c:pt idx="218">
                  <c:v>2.487272727250149</c:v>
                </c:pt>
                <c:pt idx="219">
                  <c:v>2.4754285714061517</c:v>
                </c:pt>
                <c:pt idx="220">
                  <c:v>2.4636966824422744</c:v>
                </c:pt>
                <c:pt idx="221">
                  <c:v>2.452075471676168</c:v>
                </c:pt>
                <c:pt idx="222">
                  <c:v>2.440563380259896</c:v>
                </c:pt>
                <c:pt idx="223">
                  <c:v>2.4291588784831086</c:v>
                </c:pt>
                <c:pt idx="224">
                  <c:v>2.4178604650949413</c:v>
                </c:pt>
                <c:pt idx="225">
                  <c:v>2.4066666666454726</c:v>
                </c:pt>
                <c:pt idx="226">
                  <c:v>2.395576036845386</c:v>
                </c:pt>
                <c:pt idx="227">
                  <c:v>2.3845871559425467</c:v>
                </c:pt>
                <c:pt idx="228">
                  <c:v>2.373698630116368</c:v>
                </c:pt>
                <c:pt idx="229">
                  <c:v>2.3629090908886843</c:v>
                </c:pt>
              </c:numCache>
            </c:numRef>
          </c:yVal>
          <c:smooth val="1"/>
        </c:ser>
        <c:axId val="16565139"/>
        <c:axId val="14868524"/>
      </c:scatterChart>
      <c:valAx>
        <c:axId val="16565139"/>
        <c:scaling>
          <c:orientation val="minMax"/>
          <c:max val="60.1"/>
          <c:min val="59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868524"/>
        <c:crosses val="autoZero"/>
        <c:crossBetween val="midCat"/>
        <c:dispUnits/>
        <c:majorUnit val="0.02000000000000001"/>
        <c:minorUnit val="0.02000000000000001"/>
      </c:valAx>
      <c:valAx>
        <c:axId val="14868524"/>
        <c:scaling>
          <c:orientation val="minMax"/>
          <c:max val="50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65139"/>
        <c:crosses val="autoZero"/>
        <c:crossBetween val="midCat"/>
        <c:dispUnits/>
        <c:majorUnit val="100"/>
        <c:minorUnit val="100"/>
      </c:valAx>
      <c:spPr>
        <a:solidFill>
          <a:srgbClr val="CCFFFF"/>
        </a:solidFill>
        <a:ln w="12700">
          <a:solidFill>
            <a:srgbClr val="C0C0C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7275"/>
          <c:y val="0.9275"/>
          <c:w val="0.699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CPS1 and BAAL at 60.02 Hz Scheduled Frequency - Western Interconnection</a:t>
            </a:r>
          </a:p>
        </c:rich>
      </c:tx>
      <c:layout>
        <c:manualLayout>
          <c:xMode val="factor"/>
          <c:yMode val="factor"/>
          <c:x val="0.112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505"/>
          <c:w val="0.95025"/>
          <c:h val="0.84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Parameters!$D$8:$D$419</c:f>
              <c:numCache>
                <c:ptCount val="229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  <c:pt idx="206">
                  <c:v>60.0001</c:v>
                </c:pt>
                <c:pt idx="207">
                  <c:v>60.0005</c:v>
                </c:pt>
                <c:pt idx="208">
                  <c:v>60.001000000001</c:v>
                </c:pt>
                <c:pt idx="209">
                  <c:v>60.002000000001</c:v>
                </c:pt>
                <c:pt idx="210">
                  <c:v>60.003000000001</c:v>
                </c:pt>
                <c:pt idx="211">
                  <c:v>60.004000000001</c:v>
                </c:pt>
                <c:pt idx="212">
                  <c:v>60.005000000001</c:v>
                </c:pt>
                <c:pt idx="213">
                  <c:v>60.006000000001</c:v>
                </c:pt>
                <c:pt idx="214">
                  <c:v>60.007000000001</c:v>
                </c:pt>
                <c:pt idx="215">
                  <c:v>60.008000000001</c:v>
                </c:pt>
                <c:pt idx="216">
                  <c:v>60.009000000001</c:v>
                </c:pt>
                <c:pt idx="217">
                  <c:v>60.010000000001</c:v>
                </c:pt>
                <c:pt idx="218">
                  <c:v>60.011000000001</c:v>
                </c:pt>
                <c:pt idx="219">
                  <c:v>60.012000000001</c:v>
                </c:pt>
                <c:pt idx="220">
                  <c:v>60.013000000001</c:v>
                </c:pt>
                <c:pt idx="221">
                  <c:v>60.014000000001</c:v>
                </c:pt>
                <c:pt idx="222">
                  <c:v>60.015000000001</c:v>
                </c:pt>
                <c:pt idx="223">
                  <c:v>60.016000000001</c:v>
                </c:pt>
                <c:pt idx="224">
                  <c:v>60.017000000001</c:v>
                </c:pt>
                <c:pt idx="225">
                  <c:v>60.018000000001</c:v>
                </c:pt>
                <c:pt idx="226">
                  <c:v>60.019</c:v>
                </c:pt>
                <c:pt idx="227">
                  <c:v>60.0195</c:v>
                </c:pt>
                <c:pt idx="228">
                  <c:v>60.0199</c:v>
                </c:pt>
              </c:numCache>
            </c:numRef>
          </c:xVal>
          <c:yVal>
            <c:numRef>
              <c:f>Parameters!$E$8:$E$419</c:f>
            </c:numRef>
          </c:yVal>
          <c:smooth val="1"/>
        </c:ser>
        <c:ser>
          <c:idx val="3"/>
          <c:order val="1"/>
          <c:tx>
            <c:v>BAAL_Low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Parameters!$D$8:$D$236</c:f>
              <c:numCache>
                <c:ptCount val="229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  <c:pt idx="206">
                  <c:v>60.0001</c:v>
                </c:pt>
                <c:pt idx="207">
                  <c:v>60.0005</c:v>
                </c:pt>
                <c:pt idx="208">
                  <c:v>60.001000000001</c:v>
                </c:pt>
                <c:pt idx="209">
                  <c:v>60.002000000001</c:v>
                </c:pt>
                <c:pt idx="210">
                  <c:v>60.003000000001</c:v>
                </c:pt>
                <c:pt idx="211">
                  <c:v>60.004000000001</c:v>
                </c:pt>
                <c:pt idx="212">
                  <c:v>60.005000000001</c:v>
                </c:pt>
                <c:pt idx="213">
                  <c:v>60.006000000001</c:v>
                </c:pt>
                <c:pt idx="214">
                  <c:v>60.007000000001</c:v>
                </c:pt>
                <c:pt idx="215">
                  <c:v>60.008000000001</c:v>
                </c:pt>
                <c:pt idx="216">
                  <c:v>60.009000000001</c:v>
                </c:pt>
                <c:pt idx="217">
                  <c:v>60.010000000001</c:v>
                </c:pt>
                <c:pt idx="218">
                  <c:v>60.011000000001</c:v>
                </c:pt>
                <c:pt idx="219">
                  <c:v>60.012000000001</c:v>
                </c:pt>
                <c:pt idx="220">
                  <c:v>60.013000000001</c:v>
                </c:pt>
                <c:pt idx="221">
                  <c:v>60.014000000001</c:v>
                </c:pt>
                <c:pt idx="222">
                  <c:v>60.015000000001</c:v>
                </c:pt>
                <c:pt idx="223">
                  <c:v>60.016000000001</c:v>
                </c:pt>
                <c:pt idx="224">
                  <c:v>60.017000000001</c:v>
                </c:pt>
                <c:pt idx="225">
                  <c:v>60.018000000001</c:v>
                </c:pt>
                <c:pt idx="226">
                  <c:v>60.019</c:v>
                </c:pt>
                <c:pt idx="227">
                  <c:v>60.0195</c:v>
                </c:pt>
                <c:pt idx="228">
                  <c:v>60.0199</c:v>
                </c:pt>
              </c:numCache>
            </c:numRef>
          </c:xVal>
          <c:yVal>
            <c:numRef>
              <c:f>Parameters!$H$8:$H$236</c:f>
              <c:numCache>
                <c:ptCount val="229"/>
                <c:pt idx="0">
                  <c:v>-21.266181721514855</c:v>
                </c:pt>
                <c:pt idx="1">
                  <c:v>-21.363287573681568</c:v>
                </c:pt>
                <c:pt idx="2">
                  <c:v>-21.461284305221177</c:v>
                </c:pt>
                <c:pt idx="3">
                  <c:v>-21.560184232439013</c:v>
                </c:pt>
                <c:pt idx="4">
                  <c:v>-21.65999989972015</c:v>
                </c:pt>
                <c:pt idx="5">
                  <c:v>-21.760744084831433</c:v>
                </c:pt>
                <c:pt idx="6">
                  <c:v>-21.862429804378603</c:v>
                </c:pt>
                <c:pt idx="7">
                  <c:v>-21.965070319410728</c:v>
                </c:pt>
                <c:pt idx="8">
                  <c:v>-22.068679141183136</c:v>
                </c:pt>
                <c:pt idx="9">
                  <c:v>-22.17327003709091</c:v>
                </c:pt>
                <c:pt idx="10">
                  <c:v>-22.27885703676524</c:v>
                </c:pt>
                <c:pt idx="11">
                  <c:v>-22.38545443834474</c:v>
                </c:pt>
                <c:pt idx="12">
                  <c:v>-22.493076814945255</c:v>
                </c:pt>
                <c:pt idx="13">
                  <c:v>-22.60173902125637</c:v>
                </c:pt>
                <c:pt idx="14">
                  <c:v>-22.7114562004384</c:v>
                </c:pt>
                <c:pt idx="15">
                  <c:v>-22.822243791119412</c:v>
                </c:pt>
                <c:pt idx="16">
                  <c:v>-22.934117534645715</c:v>
                </c:pt>
                <c:pt idx="17">
                  <c:v>-23.047093482535505</c:v>
                </c:pt>
                <c:pt idx="18">
                  <c:v>-23.161188004161236</c:v>
                </c:pt>
                <c:pt idx="19">
                  <c:v>-23.27641779465404</c:v>
                </c:pt>
                <c:pt idx="20">
                  <c:v>-23.392799883045186</c:v>
                </c:pt>
                <c:pt idx="21">
                  <c:v>-23.510351640660513</c:v>
                </c:pt>
                <c:pt idx="22">
                  <c:v>-23.62909078976175</c:v>
                </c:pt>
                <c:pt idx="23">
                  <c:v>-23.749035412450958</c:v>
                </c:pt>
                <c:pt idx="24">
                  <c:v>-23.870203959855235</c:v>
                </c:pt>
                <c:pt idx="25">
                  <c:v>-23.992615261586366</c:v>
                </c:pt>
                <c:pt idx="26">
                  <c:v>-24.116288535492906</c:v>
                </c:pt>
                <c:pt idx="27">
                  <c:v>-24.241243397723444</c:v>
                </c:pt>
                <c:pt idx="28">
                  <c:v>-24.367499873096335</c:v>
                </c:pt>
                <c:pt idx="29">
                  <c:v>-24.495078405795148</c:v>
                </c:pt>
                <c:pt idx="30">
                  <c:v>-24.62399987041004</c:v>
                </c:pt>
                <c:pt idx="31">
                  <c:v>-24.754285583321437</c:v>
                </c:pt>
                <c:pt idx="32">
                  <c:v>-24.885957314446998</c:v>
                </c:pt>
                <c:pt idx="33">
                  <c:v>-25.019037299387158</c:v>
                </c:pt>
                <c:pt idx="34">
                  <c:v>-25.15354825188728</c:v>
                </c:pt>
                <c:pt idx="35">
                  <c:v>-25.289513376838038</c:v>
                </c:pt>
                <c:pt idx="36">
                  <c:v>-25.426956383573703</c:v>
                </c:pt>
                <c:pt idx="37">
                  <c:v>-25.565901499665387</c:v>
                </c:pt>
                <c:pt idx="38">
                  <c:v>-25.706373485155286</c:v>
                </c:pt>
                <c:pt idx="39">
                  <c:v>-25.848397647271852</c:v>
                </c:pt>
                <c:pt idx="40">
                  <c:v>-25.991999855626418</c:v>
                </c:pt>
                <c:pt idx="41">
                  <c:v>-26.137206557919086</c:v>
                </c:pt>
                <c:pt idx="42">
                  <c:v>-26.284044796183405</c:v>
                </c:pt>
                <c:pt idx="43">
                  <c:v>-26.432542223572337</c:v>
                </c:pt>
                <c:pt idx="44">
                  <c:v>-26.582727121716403</c:v>
                </c:pt>
                <c:pt idx="45">
                  <c:v>-26.734628418686587</c:v>
                </c:pt>
                <c:pt idx="46">
                  <c:v>-26.888275707567033</c:v>
                </c:pt>
                <c:pt idx="47">
                  <c:v>-27.043699265671723</c:v>
                </c:pt>
                <c:pt idx="48">
                  <c:v>-27.20093007444154</c:v>
                </c:pt>
                <c:pt idx="49">
                  <c:v>-27.359999840029456</c:v>
                </c:pt>
                <c:pt idx="50">
                  <c:v>-27.52094101461214</c:v>
                </c:pt>
                <c:pt idx="51">
                  <c:v>-27.683786818468555</c:v>
                </c:pt>
                <c:pt idx="52">
                  <c:v>-27.848571262836703</c:v>
                </c:pt>
                <c:pt idx="53">
                  <c:v>-28.015329173608162</c:v>
                </c:pt>
                <c:pt idx="54">
                  <c:v>-28.18409621580591</c:v>
                </c:pt>
                <c:pt idx="55">
                  <c:v>-28.35490891911002</c:v>
                </c:pt>
                <c:pt idx="56">
                  <c:v>-28.527804704147822</c:v>
                </c:pt>
                <c:pt idx="57">
                  <c:v>-28.70282190984792</c:v>
                </c:pt>
                <c:pt idx="58">
                  <c:v>-28.879999821779155</c:v>
                </c:pt>
                <c:pt idx="59">
                  <c:v>-29.05937870154553</c:v>
                </c:pt>
                <c:pt idx="60">
                  <c:v>-29.240999817294966</c:v>
                </c:pt>
                <c:pt idx="61">
                  <c:v>-29.424905475367822</c:v>
                </c:pt>
                <c:pt idx="62">
                  <c:v>-29.61113905314707</c:v>
                </c:pt>
                <c:pt idx="63">
                  <c:v>-29.79974503317591</c:v>
                </c:pt>
                <c:pt idx="64">
                  <c:v>-29.990769038575596</c:v>
                </c:pt>
                <c:pt idx="65">
                  <c:v>-30.18425786983414</c:v>
                </c:pt>
                <c:pt idx="66">
                  <c:v>-30.380259543040765</c:v>
                </c:pt>
                <c:pt idx="67">
                  <c:v>-30.57882332960731</c:v>
                </c:pt>
                <c:pt idx="68">
                  <c:v>-30.77999979755744</c:v>
                </c:pt>
                <c:pt idx="69">
                  <c:v>-30.983840854469392</c:v>
                </c:pt>
                <c:pt idx="70">
                  <c:v>-31.190399792123525</c:v>
                </c:pt>
                <c:pt idx="71">
                  <c:v>-31.399731332947564</c:v>
                </c:pt>
                <c:pt idx="72">
                  <c:v>-31.611891678358216</c:v>
                </c:pt>
                <c:pt idx="73">
                  <c:v>-31.82693855906248</c:v>
                </c:pt>
                <c:pt idx="74">
                  <c:v>-32.044931287447746</c:v>
                </c:pt>
                <c:pt idx="75">
                  <c:v>-32.265930812044026</c:v>
                </c:pt>
                <c:pt idx="76">
                  <c:v>-32.489999774462206</c:v>
                </c:pt>
                <c:pt idx="77">
                  <c:v>-32.71720256849909</c:v>
                </c:pt>
                <c:pt idx="78">
                  <c:v>-32.94760540186607</c:v>
                </c:pt>
                <c:pt idx="79">
                  <c:v>-33.181276360507525</c:v>
                </c:pt>
                <c:pt idx="80">
                  <c:v>-33.418285475675496</c:v>
                </c:pt>
                <c:pt idx="81">
                  <c:v>-33.65870479391487</c:v>
                </c:pt>
                <c:pt idx="82">
                  <c:v>-33.902608450076244</c:v>
                </c:pt>
                <c:pt idx="83">
                  <c:v>-34.15007274352611</c:v>
                </c:pt>
                <c:pt idx="84">
                  <c:v>-34.40117621773524</c:v>
                </c:pt>
                <c:pt idx="85">
                  <c:v>-34.65599974338841</c:v>
                </c:pt>
                <c:pt idx="86">
                  <c:v>-34.914626605215155</c:v>
                </c:pt>
                <c:pt idx="87">
                  <c:v>-35.177142592754414</c:v>
                </c:pt>
                <c:pt idx="88">
                  <c:v>-35.443636095228165</c:v>
                </c:pt>
                <c:pt idx="89">
                  <c:v>-35.71419820076016</c:v>
                </c:pt>
                <c:pt idx="90">
                  <c:v>-35.988922800191396</c:v>
                </c:pt>
                <c:pt idx="91">
                  <c:v>-36.267906695706834</c:v>
                </c:pt>
                <c:pt idx="92">
                  <c:v>-36.55124971455364</c:v>
                </c:pt>
                <c:pt idx="93">
                  <c:v>-36.83905482815032</c:v>
                </c:pt>
                <c:pt idx="94">
                  <c:v>-37.131428276849284</c:v>
                </c:pt>
                <c:pt idx="95">
                  <c:v>-37.4284797007177</c:v>
                </c:pt>
                <c:pt idx="96">
                  <c:v>-37.73032227651559</c:v>
                </c:pt>
                <c:pt idx="97">
                  <c:v>-38.037072861638336</c:v>
                </c:pt>
                <c:pt idx="98">
                  <c:v>-38.348852144834446</c:v>
                </c:pt>
                <c:pt idx="99">
                  <c:v>-38.66578480456973</c:v>
                </c:pt>
                <c:pt idx="100">
                  <c:v>-38.987999675258905</c:v>
                </c:pt>
                <c:pt idx="101">
                  <c:v>-39.31562992187824</c:v>
                </c:pt>
                <c:pt idx="102">
                  <c:v>-39.648813223477966</c:v>
                </c:pt>
                <c:pt idx="103">
                  <c:v>-39.98769196608445</c:v>
                </c:pt>
                <c:pt idx="104">
                  <c:v>-40.33241344557963</c:v>
                </c:pt>
                <c:pt idx="105">
                  <c:v>-40.68313008118783</c:v>
                </c:pt>
                <c:pt idx="106">
                  <c:v>-41.03999964017635</c:v>
                </c:pt>
                <c:pt idx="107">
                  <c:v>-41.403185474486754</c:v>
                </c:pt>
                <c:pt idx="108">
                  <c:v>-41.772856770066234</c:v>
                </c:pt>
                <c:pt idx="109">
                  <c:v>-42.14918880965292</c:v>
                </c:pt>
                <c:pt idx="110">
                  <c:v>-42.53236324989447</c:v>
                </c:pt>
                <c:pt idx="111">
                  <c:v>-42.9225684137457</c:v>
                </c:pt>
                <c:pt idx="112">
                  <c:v>-43.31999959908568</c:v>
                </c:pt>
                <c:pt idx="113">
                  <c:v>-43.724859404640135</c:v>
                </c:pt>
                <c:pt idx="114">
                  <c:v>-44.13735807437829</c:v>
                </c:pt>
                <c:pt idx="115">
                  <c:v>-44.55771386156045</c:v>
                </c:pt>
                <c:pt idx="116">
                  <c:v>-44.986153413849124</c:v>
                </c:pt>
                <c:pt idx="117">
                  <c:v>-45.422912180618496</c:v>
                </c:pt>
                <c:pt idx="118">
                  <c:v>-45.868234844694776</c:v>
                </c:pt>
                <c:pt idx="119">
                  <c:v>-46.32237577925634</c:v>
                </c:pt>
                <c:pt idx="120">
                  <c:v>-46.785599532418345</c:v>
                </c:pt>
                <c:pt idx="121">
                  <c:v>-47.25818134110869</c:v>
                </c:pt>
                <c:pt idx="122">
                  <c:v>-47.74040767640522</c:v>
                </c:pt>
                <c:pt idx="123">
                  <c:v>-48.23257682263633</c:v>
                </c:pt>
                <c:pt idx="124">
                  <c:v>-48.7349994926441</c:v>
                </c:pt>
                <c:pt idx="125">
                  <c:v>-49.247999481905545</c:v>
                </c:pt>
                <c:pt idx="126">
                  <c:v>-49.77191436443946</c:v>
                </c:pt>
                <c:pt idx="127">
                  <c:v>-50.30709623357343</c:v>
                </c:pt>
                <c:pt idx="128">
                  <c:v>-50.85391249104435</c:v>
                </c:pt>
                <c:pt idx="129">
                  <c:v>-51.41274668810396</c:v>
                </c:pt>
                <c:pt idx="130">
                  <c:v>-51.98399942273807</c:v>
                </c:pt>
                <c:pt idx="131">
                  <c:v>-52.56808929733634</c:v>
                </c:pt>
                <c:pt idx="132">
                  <c:v>-53.16545394165686</c:v>
                </c:pt>
                <c:pt idx="133">
                  <c:v>-53.776551106378676</c:v>
                </c:pt>
                <c:pt idx="134">
                  <c:v>-54.401859832910084</c:v>
                </c:pt>
                <c:pt idx="135">
                  <c:v>-55.041881705770585</c:v>
                </c:pt>
                <c:pt idx="136">
                  <c:v>-55.69714219447024</c:v>
                </c:pt>
                <c:pt idx="137">
                  <c:v>-56.368192092418376</c:v>
                </c:pt>
                <c:pt idx="138">
                  <c:v>-57.05560906077628</c:v>
                </c:pt>
                <c:pt idx="139">
                  <c:v>-57.75999928740778</c:v>
                </c:pt>
                <c:pt idx="140">
                  <c:v>-58.48199926948</c:v>
                </c:pt>
                <c:pt idx="141">
                  <c:v>-59.22227773187975</c:v>
                </c:pt>
                <c:pt idx="142">
                  <c:v>-59.98153769307216</c:v>
                </c:pt>
                <c:pt idx="143">
                  <c:v>-60.76051869196724</c:v>
                </c:pt>
                <c:pt idx="144">
                  <c:v>-61.55999919055805</c:v>
                </c:pt>
                <c:pt idx="145">
                  <c:v>-62.38079916882717</c:v>
                </c:pt>
                <c:pt idx="146">
                  <c:v>-63.223782929999196</c:v>
                </c:pt>
                <c:pt idx="147">
                  <c:v>-64.0898621363605</c:v>
                </c:pt>
                <c:pt idx="148">
                  <c:v>-64.9799990981201</c:v>
                </c:pt>
                <c:pt idx="149">
                  <c:v>-65.89521034014628</c:v>
                </c:pt>
                <c:pt idx="150">
                  <c:v>-66.83657047442182</c:v>
                </c:pt>
                <c:pt idx="151">
                  <c:v>-67.80521640929562</c:v>
                </c:pt>
                <c:pt idx="152">
                  <c:v>-68.80235193007768</c:v>
                </c:pt>
                <c:pt idx="153">
                  <c:v>-69.82925268983487</c:v>
                </c:pt>
                <c:pt idx="154">
                  <c:v>-70.88727165396195</c:v>
                </c:pt>
                <c:pt idx="155">
                  <c:v>-71.97784504726178</c:v>
                </c:pt>
                <c:pt idx="156">
                  <c:v>-73.10249885856214</c:v>
                </c:pt>
                <c:pt idx="157">
                  <c:v>-74.26285596489294</c:v>
                </c:pt>
                <c:pt idx="158">
                  <c:v>-75.46064394514782</c:v>
                </c:pt>
                <c:pt idx="159">
                  <c:v>-76.69770366168711</c:v>
                </c:pt>
                <c:pt idx="160">
                  <c:v>-77.97599870142425</c:v>
                </c:pt>
                <c:pt idx="161">
                  <c:v>-79.29762577568228</c:v>
                </c:pt>
                <c:pt idx="162">
                  <c:v>-80.66482619653375</c:v>
                </c:pt>
                <c:pt idx="163">
                  <c:v>-82.07999856113544</c:v>
                </c:pt>
                <c:pt idx="164">
                  <c:v>-83.54571279501015</c:v>
                </c:pt>
                <c:pt idx="165">
                  <c:v>-85.06472572731946</c:v>
                </c:pt>
                <c:pt idx="166">
                  <c:v>-86.63999839682128</c:v>
                </c:pt>
                <c:pt idx="167">
                  <c:v>-88.27471531689343</c:v>
                </c:pt>
                <c:pt idx="168">
                  <c:v>-89.97230596344052</c:v>
                </c:pt>
                <c:pt idx="169">
                  <c:v>-91.73646879090069</c:v>
                </c:pt>
                <c:pt idx="170">
                  <c:v>-93.57119813006219</c:v>
                </c:pt>
                <c:pt idx="171">
                  <c:v>-95.48081437948562</c:v>
                </c:pt>
                <c:pt idx="172">
                  <c:v>-97.46999797097851</c:v>
                </c:pt>
                <c:pt idx="173">
                  <c:v>-99.543827670963</c:v>
                </c:pt>
                <c:pt idx="174">
                  <c:v>-101.70782387766862</c:v>
                </c:pt>
                <c:pt idx="175">
                  <c:v>-103.96799769142534</c:v>
                </c:pt>
                <c:pt idx="176">
                  <c:v>-106.33090667621853</c:v>
                </c:pt>
                <c:pt idx="177">
                  <c:v>-108.8037184019192</c:v>
                </c:pt>
                <c:pt idx="178">
                  <c:v>-111.39428306413726</c:v>
                </c:pt>
                <c:pt idx="179">
                  <c:v>-114.111216731485</c:v>
                </c:pt>
                <c:pt idx="180">
                  <c:v>-115.51999714763956</c:v>
                </c:pt>
                <c:pt idx="181">
                  <c:v>-116.6723162924432</c:v>
                </c:pt>
                <c:pt idx="182">
                  <c:v>-116.96399707850988</c:v>
                </c:pt>
                <c:pt idx="183">
                  <c:v>-117.25713991834819</c:v>
                </c:pt>
                <c:pt idx="184">
                  <c:v>-118.4445539634067</c:v>
                </c:pt>
                <c:pt idx="185">
                  <c:v>-119.96307384983913</c:v>
                </c:pt>
                <c:pt idx="186">
                  <c:v>-123.11999676290034</c:v>
                </c:pt>
                <c:pt idx="187">
                  <c:v>-126.44756415311733</c:v>
                </c:pt>
                <c:pt idx="188">
                  <c:v>-129.9599963932154</c:v>
                </c:pt>
                <c:pt idx="189">
                  <c:v>-133.67313904133053</c:v>
                </c:pt>
                <c:pt idx="190">
                  <c:v>-137.60470183877112</c:v>
                </c:pt>
                <c:pt idx="191">
                  <c:v>-141.77454116217535</c:v>
                </c:pt>
                <c:pt idx="192">
                  <c:v>-146.20499543518721</c:v>
                </c:pt>
                <c:pt idx="193">
                  <c:v>-150.92128545850287</c:v>
                </c:pt>
                <c:pt idx="194">
                  <c:v>-155.95199480623418</c:v>
                </c:pt>
                <c:pt idx="195">
                  <c:v>-161.3296496143086</c:v>
                </c:pt>
                <c:pt idx="196">
                  <c:v>-167.09142260921308</c:v>
                </c:pt>
                <c:pt idx="197">
                  <c:v>-173.27999358794594</c:v>
                </c:pt>
                <c:pt idx="198">
                  <c:v>-179.9446084698748</c:v>
                </c:pt>
                <c:pt idx="199">
                  <c:v>-187.1423925209998</c:v>
                </c:pt>
                <c:pt idx="200">
                  <c:v>-194.93999188474726</c:v>
                </c:pt>
                <c:pt idx="201">
                  <c:v>-203.41564333768844</c:v>
                </c:pt>
                <c:pt idx="202">
                  <c:v>-212.66180852402215</c:v>
                </c:pt>
                <c:pt idx="203">
                  <c:v>-222.78856081956374</c:v>
                </c:pt>
                <c:pt idx="204">
                  <c:v>-228.22242789150684</c:v>
                </c:pt>
                <c:pt idx="205">
                  <c:v>-232.76416752407505</c:v>
                </c:pt>
                <c:pt idx="206">
                  <c:v>-235.1035057736742</c:v>
                </c:pt>
                <c:pt idx="207">
                  <c:v>-239.92614154221835</c:v>
                </c:pt>
                <c:pt idx="208">
                  <c:v>-246.23998705289185</c:v>
                </c:pt>
                <c:pt idx="209">
                  <c:v>-259.91998557433175</c:v>
                </c:pt>
                <c:pt idx="210">
                  <c:v>-275.20939559206323</c:v>
                </c:pt>
                <c:pt idx="211">
                  <c:v>-292.40998174256174</c:v>
                </c:pt>
                <c:pt idx="212">
                  <c:v>-311.90397922704597</c:v>
                </c:pt>
                <c:pt idx="213">
                  <c:v>-334.18283329647005</c:v>
                </c:pt>
                <c:pt idx="214">
                  <c:v>-359.889203113004</c:v>
                </c:pt>
                <c:pt idx="215">
                  <c:v>-389.87996754227237</c:v>
                </c:pt>
                <c:pt idx="216">
                  <c:v>-425.32359773644646</c:v>
                </c:pt>
                <c:pt idx="217">
                  <c:v>-467.8559532609959</c:v>
                </c:pt>
                <c:pt idx="218">
                  <c:v>-519.839942297397</c:v>
                </c:pt>
                <c:pt idx="219">
                  <c:v>-584.8199269704998</c:v>
                </c:pt>
                <c:pt idx="220">
                  <c:v>-668.3656189000324</c:v>
                </c:pt>
                <c:pt idx="221">
                  <c:v>-779.7598701692004</c:v>
                </c:pt>
                <c:pt idx="222">
                  <c:v>-935.7118130445654</c:v>
                </c:pt>
                <c:pt idx="223">
                  <c:v>-1169.639707881493</c:v>
                </c:pt>
                <c:pt idx="224">
                  <c:v>-1559.5194806770887</c:v>
                </c:pt>
                <c:pt idx="225">
                  <c:v>-2339.2788315293346</c:v>
                </c:pt>
                <c:pt idx="226">
                  <c:v>-4678.555321421916</c:v>
                </c:pt>
                <c:pt idx="227">
                  <c:v>-9357.101285751902</c:v>
                </c:pt>
                <c:pt idx="228">
                  <c:v>-46785.132147121185</c:v>
                </c:pt>
              </c:numCache>
            </c:numRef>
          </c:yVal>
          <c:smooth val="1"/>
        </c:ser>
        <c:ser>
          <c:idx val="2"/>
          <c:order val="2"/>
          <c:tx>
            <c:v>BAAL_High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Parameters!$D$237:$D$419</c:f>
              <c:numCache>
                <c:ptCount val="183"/>
                <c:pt idx="0">
                  <c:v>60.020000000001</c:v>
                </c:pt>
                <c:pt idx="1">
                  <c:v>60.0201</c:v>
                </c:pt>
                <c:pt idx="2">
                  <c:v>60.0205</c:v>
                </c:pt>
                <c:pt idx="3">
                  <c:v>60.021</c:v>
                </c:pt>
                <c:pt idx="4">
                  <c:v>60.0220000000011</c:v>
                </c:pt>
                <c:pt idx="5">
                  <c:v>60.0230000000011</c:v>
                </c:pt>
                <c:pt idx="6">
                  <c:v>60.0240000000011</c:v>
                </c:pt>
                <c:pt idx="7">
                  <c:v>60.0250000000011</c:v>
                </c:pt>
                <c:pt idx="8">
                  <c:v>60.0260000000011</c:v>
                </c:pt>
                <c:pt idx="9">
                  <c:v>60.0270000000011</c:v>
                </c:pt>
                <c:pt idx="10">
                  <c:v>60.0280000000011</c:v>
                </c:pt>
                <c:pt idx="11">
                  <c:v>60.0290000000011</c:v>
                </c:pt>
                <c:pt idx="12">
                  <c:v>60.0300000000011</c:v>
                </c:pt>
                <c:pt idx="13">
                  <c:v>60.0310000000011</c:v>
                </c:pt>
                <c:pt idx="14">
                  <c:v>60.0320000000011</c:v>
                </c:pt>
                <c:pt idx="15">
                  <c:v>60.0330000000011</c:v>
                </c:pt>
                <c:pt idx="16">
                  <c:v>60.0340000000011</c:v>
                </c:pt>
                <c:pt idx="17">
                  <c:v>60.0350000000011</c:v>
                </c:pt>
                <c:pt idx="18">
                  <c:v>60.0360000000011</c:v>
                </c:pt>
                <c:pt idx="19">
                  <c:v>60.0370000000011</c:v>
                </c:pt>
                <c:pt idx="20">
                  <c:v>60.0380000000011</c:v>
                </c:pt>
                <c:pt idx="21">
                  <c:v>60.0390000000011</c:v>
                </c:pt>
                <c:pt idx="22">
                  <c:v>60.0400000000011</c:v>
                </c:pt>
                <c:pt idx="23">
                  <c:v>60.0410000000011</c:v>
                </c:pt>
                <c:pt idx="24">
                  <c:v>60.0420000000012</c:v>
                </c:pt>
                <c:pt idx="25">
                  <c:v>60.0430000000012</c:v>
                </c:pt>
                <c:pt idx="26">
                  <c:v>60.0440000000012</c:v>
                </c:pt>
                <c:pt idx="27">
                  <c:v>60.0450000000012</c:v>
                </c:pt>
                <c:pt idx="28">
                  <c:v>60.0460000000012</c:v>
                </c:pt>
                <c:pt idx="29">
                  <c:v>60.0470000000012</c:v>
                </c:pt>
                <c:pt idx="30">
                  <c:v>60.0480000000012</c:v>
                </c:pt>
                <c:pt idx="31">
                  <c:v>60.0490000000012</c:v>
                </c:pt>
                <c:pt idx="32">
                  <c:v>60.0500000000012</c:v>
                </c:pt>
                <c:pt idx="33">
                  <c:v>60.0510000000012</c:v>
                </c:pt>
                <c:pt idx="34">
                  <c:v>60.0520000000012</c:v>
                </c:pt>
                <c:pt idx="35">
                  <c:v>60.0530000000012</c:v>
                </c:pt>
                <c:pt idx="36">
                  <c:v>60.0540000000012</c:v>
                </c:pt>
                <c:pt idx="37">
                  <c:v>60.0550000000012</c:v>
                </c:pt>
                <c:pt idx="38">
                  <c:v>60.0560000000012</c:v>
                </c:pt>
                <c:pt idx="39">
                  <c:v>60.0570000000012</c:v>
                </c:pt>
                <c:pt idx="40">
                  <c:v>60.0580000000012</c:v>
                </c:pt>
                <c:pt idx="41">
                  <c:v>60.0590000000012</c:v>
                </c:pt>
                <c:pt idx="42">
                  <c:v>60.0600000000012</c:v>
                </c:pt>
                <c:pt idx="43">
                  <c:v>60.0610000000012</c:v>
                </c:pt>
                <c:pt idx="44">
                  <c:v>60.0620000000012</c:v>
                </c:pt>
                <c:pt idx="45">
                  <c:v>60.0630000000013</c:v>
                </c:pt>
                <c:pt idx="46">
                  <c:v>60.0640000000013</c:v>
                </c:pt>
                <c:pt idx="47">
                  <c:v>60.0650000000013</c:v>
                </c:pt>
                <c:pt idx="48">
                  <c:v>60.0660000000013</c:v>
                </c:pt>
                <c:pt idx="49">
                  <c:v>60.0670000000013</c:v>
                </c:pt>
                <c:pt idx="50">
                  <c:v>60.0680000000013</c:v>
                </c:pt>
                <c:pt idx="51">
                  <c:v>60.0690000000013</c:v>
                </c:pt>
                <c:pt idx="52">
                  <c:v>60.0700000000013</c:v>
                </c:pt>
                <c:pt idx="53">
                  <c:v>60.0710000000013</c:v>
                </c:pt>
                <c:pt idx="54">
                  <c:v>60.0720000000013</c:v>
                </c:pt>
                <c:pt idx="55">
                  <c:v>60.0730000000013</c:v>
                </c:pt>
                <c:pt idx="56">
                  <c:v>60.0740000000013</c:v>
                </c:pt>
                <c:pt idx="57">
                  <c:v>60.0750000000013</c:v>
                </c:pt>
                <c:pt idx="58">
                  <c:v>60.0760000000013</c:v>
                </c:pt>
                <c:pt idx="59">
                  <c:v>60.0770000000013</c:v>
                </c:pt>
                <c:pt idx="60">
                  <c:v>60.0780000000013</c:v>
                </c:pt>
                <c:pt idx="61">
                  <c:v>60.0790000000013</c:v>
                </c:pt>
                <c:pt idx="62">
                  <c:v>60.0800000000013</c:v>
                </c:pt>
                <c:pt idx="63">
                  <c:v>60.0810000000013</c:v>
                </c:pt>
                <c:pt idx="64">
                  <c:v>60.0820000000013</c:v>
                </c:pt>
                <c:pt idx="65">
                  <c:v>60.0830000000013</c:v>
                </c:pt>
                <c:pt idx="66">
                  <c:v>60.0840000000014</c:v>
                </c:pt>
                <c:pt idx="67">
                  <c:v>60.0850000000014</c:v>
                </c:pt>
                <c:pt idx="68">
                  <c:v>60.0860000000014</c:v>
                </c:pt>
                <c:pt idx="69">
                  <c:v>60.0870000000014</c:v>
                </c:pt>
                <c:pt idx="70">
                  <c:v>60.0880000000014</c:v>
                </c:pt>
                <c:pt idx="71">
                  <c:v>60.0890000000014</c:v>
                </c:pt>
                <c:pt idx="72">
                  <c:v>60.0900000000014</c:v>
                </c:pt>
                <c:pt idx="73">
                  <c:v>60.0910000000014</c:v>
                </c:pt>
                <c:pt idx="74">
                  <c:v>60.0920000000014</c:v>
                </c:pt>
                <c:pt idx="75">
                  <c:v>60.0930000000014</c:v>
                </c:pt>
                <c:pt idx="76">
                  <c:v>60.0940000000014</c:v>
                </c:pt>
                <c:pt idx="77">
                  <c:v>60.0950000000014</c:v>
                </c:pt>
                <c:pt idx="78">
                  <c:v>60.0960000000014</c:v>
                </c:pt>
                <c:pt idx="79">
                  <c:v>60.0970000000014</c:v>
                </c:pt>
                <c:pt idx="80">
                  <c:v>60.0980000000014</c:v>
                </c:pt>
                <c:pt idx="81">
                  <c:v>60.0990000000014</c:v>
                </c:pt>
                <c:pt idx="82">
                  <c:v>60.1000000000014</c:v>
                </c:pt>
                <c:pt idx="83">
                  <c:v>60.1010000000014</c:v>
                </c:pt>
                <c:pt idx="84">
                  <c:v>60.1020000000014</c:v>
                </c:pt>
                <c:pt idx="85">
                  <c:v>60.1030000000014</c:v>
                </c:pt>
                <c:pt idx="86">
                  <c:v>60.1040000000014</c:v>
                </c:pt>
                <c:pt idx="87">
                  <c:v>60.1050000000015</c:v>
                </c:pt>
                <c:pt idx="88">
                  <c:v>60.1060000000015</c:v>
                </c:pt>
                <c:pt idx="89">
                  <c:v>60.1070000000015</c:v>
                </c:pt>
                <c:pt idx="90">
                  <c:v>60.1080000000015</c:v>
                </c:pt>
                <c:pt idx="91">
                  <c:v>60.1090000000015</c:v>
                </c:pt>
                <c:pt idx="92">
                  <c:v>60.1100000000015</c:v>
                </c:pt>
                <c:pt idx="93">
                  <c:v>60.1110000000015</c:v>
                </c:pt>
                <c:pt idx="94">
                  <c:v>60.1120000000015</c:v>
                </c:pt>
                <c:pt idx="95">
                  <c:v>60.1130000000015</c:v>
                </c:pt>
                <c:pt idx="96">
                  <c:v>60.1140000000015</c:v>
                </c:pt>
                <c:pt idx="97">
                  <c:v>60.1150000000015</c:v>
                </c:pt>
                <c:pt idx="98">
                  <c:v>60.1160000000015</c:v>
                </c:pt>
                <c:pt idx="99">
                  <c:v>60.1170000000015</c:v>
                </c:pt>
                <c:pt idx="100">
                  <c:v>60.1180000000015</c:v>
                </c:pt>
                <c:pt idx="101">
                  <c:v>60.1190000000015</c:v>
                </c:pt>
                <c:pt idx="102">
                  <c:v>60.1200000000015</c:v>
                </c:pt>
                <c:pt idx="103">
                  <c:v>60.1210000000015</c:v>
                </c:pt>
                <c:pt idx="104">
                  <c:v>60.1220000000015</c:v>
                </c:pt>
                <c:pt idx="105">
                  <c:v>60.1230000000015</c:v>
                </c:pt>
                <c:pt idx="106">
                  <c:v>60.1240000000015</c:v>
                </c:pt>
                <c:pt idx="107">
                  <c:v>60.1250000000015</c:v>
                </c:pt>
                <c:pt idx="108">
                  <c:v>60.1260000000016</c:v>
                </c:pt>
                <c:pt idx="109">
                  <c:v>60.1270000000016</c:v>
                </c:pt>
                <c:pt idx="110">
                  <c:v>60.1280000000016</c:v>
                </c:pt>
                <c:pt idx="111">
                  <c:v>60.1290000000016</c:v>
                </c:pt>
                <c:pt idx="112">
                  <c:v>60.1300000000016</c:v>
                </c:pt>
                <c:pt idx="113">
                  <c:v>60.1310000000016</c:v>
                </c:pt>
                <c:pt idx="114">
                  <c:v>60.1320000000016</c:v>
                </c:pt>
                <c:pt idx="115">
                  <c:v>60.1330000000016</c:v>
                </c:pt>
                <c:pt idx="116">
                  <c:v>60.1340000000016</c:v>
                </c:pt>
                <c:pt idx="117">
                  <c:v>60.1350000000016</c:v>
                </c:pt>
                <c:pt idx="118">
                  <c:v>60.1360000000016</c:v>
                </c:pt>
                <c:pt idx="119">
                  <c:v>60.1370000000016</c:v>
                </c:pt>
                <c:pt idx="120">
                  <c:v>60.1380000000016</c:v>
                </c:pt>
                <c:pt idx="121">
                  <c:v>60.1390000000016</c:v>
                </c:pt>
                <c:pt idx="122">
                  <c:v>60.1400000000016</c:v>
                </c:pt>
                <c:pt idx="123">
                  <c:v>60.1410000000016</c:v>
                </c:pt>
                <c:pt idx="124">
                  <c:v>60.1420000000016</c:v>
                </c:pt>
                <c:pt idx="125">
                  <c:v>60.1430000000016</c:v>
                </c:pt>
                <c:pt idx="126">
                  <c:v>60.1440000000016</c:v>
                </c:pt>
                <c:pt idx="127">
                  <c:v>60.1450000000016</c:v>
                </c:pt>
                <c:pt idx="128">
                  <c:v>60.1460000000016</c:v>
                </c:pt>
                <c:pt idx="129">
                  <c:v>60.1470000000017</c:v>
                </c:pt>
                <c:pt idx="130">
                  <c:v>60.1480000000017</c:v>
                </c:pt>
                <c:pt idx="131">
                  <c:v>60.1490000000017</c:v>
                </c:pt>
                <c:pt idx="132">
                  <c:v>60.1500000000017</c:v>
                </c:pt>
                <c:pt idx="133">
                  <c:v>60.1510000000017</c:v>
                </c:pt>
                <c:pt idx="134">
                  <c:v>60.1520000000017</c:v>
                </c:pt>
                <c:pt idx="135">
                  <c:v>60.1530000000017</c:v>
                </c:pt>
                <c:pt idx="136">
                  <c:v>60.1540000000017</c:v>
                </c:pt>
                <c:pt idx="137">
                  <c:v>60.1550000000017</c:v>
                </c:pt>
                <c:pt idx="138">
                  <c:v>60.1560000000017</c:v>
                </c:pt>
                <c:pt idx="139">
                  <c:v>60.1570000000017</c:v>
                </c:pt>
                <c:pt idx="140">
                  <c:v>60.1580000000017</c:v>
                </c:pt>
                <c:pt idx="141">
                  <c:v>60.1590000000017</c:v>
                </c:pt>
                <c:pt idx="142">
                  <c:v>60.1600000000017</c:v>
                </c:pt>
                <c:pt idx="143">
                  <c:v>60.1610000000017</c:v>
                </c:pt>
                <c:pt idx="144">
                  <c:v>60.1620000000017</c:v>
                </c:pt>
                <c:pt idx="145">
                  <c:v>60.1630000000017</c:v>
                </c:pt>
                <c:pt idx="146">
                  <c:v>60.1640000000017</c:v>
                </c:pt>
                <c:pt idx="147">
                  <c:v>60.1650000000017</c:v>
                </c:pt>
                <c:pt idx="148">
                  <c:v>60.1660000000017</c:v>
                </c:pt>
                <c:pt idx="149">
                  <c:v>60.1670000000017</c:v>
                </c:pt>
                <c:pt idx="150">
                  <c:v>60.1680000000018</c:v>
                </c:pt>
                <c:pt idx="151">
                  <c:v>60.1690000000018</c:v>
                </c:pt>
                <c:pt idx="152">
                  <c:v>60.1700000000018</c:v>
                </c:pt>
                <c:pt idx="153">
                  <c:v>60.1710000000018</c:v>
                </c:pt>
                <c:pt idx="154">
                  <c:v>60.1720000000018</c:v>
                </c:pt>
                <c:pt idx="155">
                  <c:v>60.1730000000018</c:v>
                </c:pt>
                <c:pt idx="156">
                  <c:v>60.1740000000018</c:v>
                </c:pt>
                <c:pt idx="157">
                  <c:v>60.1750000000018</c:v>
                </c:pt>
                <c:pt idx="158">
                  <c:v>60.1760000000018</c:v>
                </c:pt>
                <c:pt idx="159">
                  <c:v>60.1770000000018</c:v>
                </c:pt>
                <c:pt idx="160">
                  <c:v>60.1780000000018</c:v>
                </c:pt>
                <c:pt idx="161">
                  <c:v>60.1790000000018</c:v>
                </c:pt>
                <c:pt idx="162">
                  <c:v>60.1800000000018</c:v>
                </c:pt>
                <c:pt idx="163">
                  <c:v>60.1810000000018</c:v>
                </c:pt>
                <c:pt idx="164">
                  <c:v>60.1820000000018</c:v>
                </c:pt>
                <c:pt idx="165">
                  <c:v>60.1830000000018</c:v>
                </c:pt>
                <c:pt idx="166">
                  <c:v>60.1840000000018</c:v>
                </c:pt>
                <c:pt idx="167">
                  <c:v>60.1850000000018</c:v>
                </c:pt>
                <c:pt idx="168">
                  <c:v>60.1860000000018</c:v>
                </c:pt>
                <c:pt idx="169">
                  <c:v>60.1870000000018</c:v>
                </c:pt>
                <c:pt idx="170">
                  <c:v>60.1880000000018</c:v>
                </c:pt>
                <c:pt idx="171">
                  <c:v>60.1890000000019</c:v>
                </c:pt>
                <c:pt idx="172">
                  <c:v>60.1900000000019</c:v>
                </c:pt>
                <c:pt idx="173">
                  <c:v>60.1910000000019</c:v>
                </c:pt>
                <c:pt idx="174">
                  <c:v>60.1920000000019</c:v>
                </c:pt>
                <c:pt idx="175">
                  <c:v>60.1930000000019</c:v>
                </c:pt>
                <c:pt idx="176">
                  <c:v>60.1940000000019</c:v>
                </c:pt>
                <c:pt idx="177">
                  <c:v>60.1950000000019</c:v>
                </c:pt>
                <c:pt idx="178">
                  <c:v>60.1960000000019</c:v>
                </c:pt>
                <c:pt idx="179">
                  <c:v>60.1970000000019</c:v>
                </c:pt>
                <c:pt idx="180">
                  <c:v>60.1980000000019</c:v>
                </c:pt>
                <c:pt idx="181">
                  <c:v>60.1990000000019</c:v>
                </c:pt>
                <c:pt idx="182">
                  <c:v>60.2000000000019</c:v>
                </c:pt>
              </c:numCache>
            </c:numRef>
          </c:xVal>
          <c:yVal>
            <c:numRef>
              <c:f>Parameters!$K$237:$K$419</c:f>
              <c:numCache>
                <c:ptCount val="183"/>
                <c:pt idx="0">
                  <c:v>4703205596568.884</c:v>
                </c:pt>
                <c:pt idx="1">
                  <c:v>46785.60000176696</c:v>
                </c:pt>
                <c:pt idx="2">
                  <c:v>9357.120000087447</c:v>
                </c:pt>
                <c:pt idx="3">
                  <c:v>4678.5600000104805</c:v>
                </c:pt>
                <c:pt idx="4">
                  <c:v>2339.2799987170674</c:v>
                </c:pt>
                <c:pt idx="5">
                  <c:v>1559.5199994309721</c:v>
                </c:pt>
                <c:pt idx="6">
                  <c:v>1169.6399996784992</c:v>
                </c:pt>
                <c:pt idx="7">
                  <c:v>935.7119997946587</c:v>
                </c:pt>
                <c:pt idx="8">
                  <c:v>779.759999857693</c:v>
                </c:pt>
                <c:pt idx="9">
                  <c:v>668.3657141806976</c:v>
                </c:pt>
                <c:pt idx="10">
                  <c:v>584.8199999197603</c:v>
                </c:pt>
                <c:pt idx="11">
                  <c:v>519.8399999367301</c:v>
                </c:pt>
                <c:pt idx="12">
                  <c:v>467.8559999485238</c:v>
                </c:pt>
                <c:pt idx="13">
                  <c:v>425.3236363211807</c:v>
                </c:pt>
                <c:pt idx="14">
                  <c:v>389.8799999643982</c:v>
                </c:pt>
                <c:pt idx="15">
                  <c:v>359.88923073876083</c:v>
                </c:pt>
                <c:pt idx="16">
                  <c:v>334.18285711663805</c:v>
                </c:pt>
                <c:pt idx="17">
                  <c:v>311.90399997720687</c:v>
                </c:pt>
                <c:pt idx="18">
                  <c:v>292.409999979878</c:v>
                </c:pt>
                <c:pt idx="19">
                  <c:v>275.20941174691785</c:v>
                </c:pt>
                <c:pt idx="20">
                  <c:v>259.9199999841658</c:v>
                </c:pt>
                <c:pt idx="21">
                  <c:v>246.2399999857257</c:v>
                </c:pt>
                <c:pt idx="22">
                  <c:v>233.92799998714364</c:v>
                </c:pt>
                <c:pt idx="23">
                  <c:v>222.78857141693408</c:v>
                </c:pt>
                <c:pt idx="24">
                  <c:v>212.66181817020612</c:v>
                </c:pt>
                <c:pt idx="25">
                  <c:v>203.4156521633086</c:v>
                </c:pt>
                <c:pt idx="26">
                  <c:v>194.93999999027903</c:v>
                </c:pt>
                <c:pt idx="27">
                  <c:v>187.14239999100474</c:v>
                </c:pt>
                <c:pt idx="28">
                  <c:v>179.94461537631426</c:v>
                </c:pt>
                <c:pt idx="29">
                  <c:v>173.27999999231676</c:v>
                </c:pt>
                <c:pt idx="30">
                  <c:v>167.0914285642553</c:v>
                </c:pt>
                <c:pt idx="31">
                  <c:v>161.32965516573915</c:v>
                </c:pt>
                <c:pt idx="32">
                  <c:v>155.9519999937746</c:v>
                </c:pt>
                <c:pt idx="33">
                  <c:v>150.9212903167267</c:v>
                </c:pt>
                <c:pt idx="34">
                  <c:v>146.20499999451644</c:v>
                </c:pt>
                <c:pt idx="35">
                  <c:v>141.77454544939883</c:v>
                </c:pt>
                <c:pt idx="36">
                  <c:v>137.60470587748492</c:v>
                </c:pt>
                <c:pt idx="37">
                  <c:v>133.6731428525576</c:v>
                </c:pt>
                <c:pt idx="38">
                  <c:v>129.959999995674</c:v>
                </c:pt>
                <c:pt idx="39">
                  <c:v>126.44756756345562</c:v>
                </c:pt>
                <c:pt idx="40">
                  <c:v>123.11999999610889</c:v>
                </c:pt>
                <c:pt idx="41">
                  <c:v>119.96307691938969</c:v>
                </c:pt>
                <c:pt idx="42">
                  <c:v>116.9639999964806</c:v>
                </c:pt>
                <c:pt idx="43">
                  <c:v>114.11121950885153</c:v>
                </c:pt>
                <c:pt idx="44">
                  <c:v>111.3942857111054</c:v>
                </c:pt>
                <c:pt idx="45">
                  <c:v>108.80372092693442</c:v>
                </c:pt>
                <c:pt idx="46">
                  <c:v>106.33090908776458</c:v>
                </c:pt>
                <c:pt idx="47">
                  <c:v>103.96799999699887</c:v>
                </c:pt>
                <c:pt idx="48">
                  <c:v>101.7078260840737</c:v>
                </c:pt>
                <c:pt idx="49">
                  <c:v>99.54382978447732</c:v>
                </c:pt>
                <c:pt idx="50">
                  <c:v>97.4699999973615</c:v>
                </c:pt>
                <c:pt idx="51">
                  <c:v>95.48081632398923</c:v>
                </c:pt>
                <c:pt idx="52">
                  <c:v>93.57119999756344</c:v>
                </c:pt>
                <c:pt idx="53">
                  <c:v>91.73647058589738</c:v>
                </c:pt>
                <c:pt idx="54">
                  <c:v>89.97230769005041</c:v>
                </c:pt>
                <c:pt idx="55">
                  <c:v>88.27471697896291</c:v>
                </c:pt>
                <c:pt idx="56">
                  <c:v>86.63999999791402</c:v>
                </c:pt>
                <c:pt idx="57">
                  <c:v>85.06472727070894</c:v>
                </c:pt>
                <c:pt idx="58">
                  <c:v>83.54571428377074</c:v>
                </c:pt>
                <c:pt idx="59">
                  <c:v>82.07999999812726</c:v>
                </c:pt>
                <c:pt idx="60">
                  <c:v>80.66482758439142</c:v>
                </c:pt>
                <c:pt idx="61">
                  <c:v>79.29762711689261</c:v>
                </c:pt>
                <c:pt idx="62">
                  <c:v>77.97599999830936</c:v>
                </c:pt>
                <c:pt idx="63">
                  <c:v>76.697704916391</c:v>
                </c:pt>
                <c:pt idx="64">
                  <c:v>75.4606451597038</c:v>
                </c:pt>
                <c:pt idx="65">
                  <c:v>74.26285714132322</c:v>
                </c:pt>
                <c:pt idx="66">
                  <c:v>73.10249999839446</c:v>
                </c:pt>
                <c:pt idx="67">
                  <c:v>71.97784615229212</c:v>
                </c:pt>
                <c:pt idx="68">
                  <c:v>70.88727272576783</c:v>
                </c:pt>
                <c:pt idx="69">
                  <c:v>69.8292537298779</c:v>
                </c:pt>
                <c:pt idx="70">
                  <c:v>68.80235293975615</c:v>
                </c:pt>
                <c:pt idx="71">
                  <c:v>67.8052173899271</c:v>
                </c:pt>
                <c:pt idx="72">
                  <c:v>66.83657142722859</c:v>
                </c:pt>
                <c:pt idx="73">
                  <c:v>65.89521126630244</c:v>
                </c:pt>
                <c:pt idx="74">
                  <c:v>64.97999999873477</c:v>
                </c:pt>
                <c:pt idx="75">
                  <c:v>64.08986301246355</c:v>
                </c:pt>
                <c:pt idx="76">
                  <c:v>63.22378378258378</c:v>
                </c:pt>
                <c:pt idx="77">
                  <c:v>62.380799998833645</c:v>
                </c:pt>
                <c:pt idx="78">
                  <c:v>61.5599999988602</c:v>
                </c:pt>
                <c:pt idx="79">
                  <c:v>60.76051947941086</c:v>
                </c:pt>
                <c:pt idx="80">
                  <c:v>59.98153846045981</c:v>
                </c:pt>
                <c:pt idx="81">
                  <c:v>59.22227847995749</c:v>
                </c:pt>
                <c:pt idx="82">
                  <c:v>58.48199999897268</c:v>
                </c:pt>
                <c:pt idx="83">
                  <c:v>57.75999999899949</c:v>
                </c:pt>
                <c:pt idx="84">
                  <c:v>57.055609755122866</c:v>
                </c:pt>
                <c:pt idx="85">
                  <c:v>56.36819277012968</c:v>
                </c:pt>
                <c:pt idx="86">
                  <c:v>55.69714285621228</c:v>
                </c:pt>
                <c:pt idx="87">
                  <c:v>55.0418823519648</c:v>
                </c:pt>
                <c:pt idx="88">
                  <c:v>54.401860464163896</c:v>
                </c:pt>
                <c:pt idx="89">
                  <c:v>53.7765517232087</c:v>
                </c:pt>
                <c:pt idx="90">
                  <c:v>53.16545454454337</c:v>
                </c:pt>
                <c:pt idx="91">
                  <c:v>52.56808988675096</c:v>
                </c:pt>
                <c:pt idx="92">
                  <c:v>51.98399999913146</c:v>
                </c:pt>
                <c:pt idx="93">
                  <c:v>51.41274725189495</c:v>
                </c:pt>
                <c:pt idx="94">
                  <c:v>50.85391304264562</c:v>
                </c:pt>
                <c:pt idx="95">
                  <c:v>50.30709677337993</c:v>
                </c:pt>
                <c:pt idx="96">
                  <c:v>49.77191489282181</c:v>
                </c:pt>
                <c:pt idx="97">
                  <c:v>49.24799999921892</c:v>
                </c:pt>
                <c:pt idx="98">
                  <c:v>48.734999999236244</c:v>
                </c:pt>
                <c:pt idx="99">
                  <c:v>48.232577318840654</c:v>
                </c:pt>
                <c:pt idx="100">
                  <c:v>47.74040816253113</c:v>
                </c:pt>
                <c:pt idx="101">
                  <c:v>47.258181817463466</c:v>
                </c:pt>
                <c:pt idx="102">
                  <c:v>46.78559999929699</c:v>
                </c:pt>
                <c:pt idx="103">
                  <c:v>46.32237623693238</c:v>
                </c:pt>
                <c:pt idx="104">
                  <c:v>45.868235293440755</c:v>
                </c:pt>
                <c:pt idx="105">
                  <c:v>45.4229126206964</c:v>
                </c:pt>
                <c:pt idx="106">
                  <c:v>44.986153845501605</c:v>
                </c:pt>
                <c:pt idx="107">
                  <c:v>44.55771428507536</c:v>
                </c:pt>
                <c:pt idx="108">
                  <c:v>44.13735848989566</c:v>
                </c:pt>
                <c:pt idx="109">
                  <c:v>43.72485981242713</c:v>
                </c:pt>
                <c:pt idx="110">
                  <c:v>43.31999999935602</c:v>
                </c:pt>
                <c:pt idx="111">
                  <c:v>42.922568806708114</c:v>
                </c:pt>
                <c:pt idx="112">
                  <c:v>42.532363635741845</c:v>
                </c:pt>
                <c:pt idx="113">
                  <c:v>42.149189188579406</c:v>
                </c:pt>
                <c:pt idx="114">
                  <c:v>41.772857142259035</c:v>
                </c:pt>
                <c:pt idx="115">
                  <c:v>41.40318584011861</c:v>
                </c:pt>
                <c:pt idx="116">
                  <c:v>41.039999999421745</c:v>
                </c:pt>
                <c:pt idx="117">
                  <c:v>40.68313043421516</c:v>
                </c:pt>
                <c:pt idx="118">
                  <c:v>40.33241379254405</c:v>
                </c:pt>
                <c:pt idx="119">
                  <c:v>39.9876923071432</c:v>
                </c:pt>
                <c:pt idx="120">
                  <c:v>39.64881355878294</c:v>
                </c:pt>
                <c:pt idx="121">
                  <c:v>39.31563025156917</c:v>
                </c:pt>
                <c:pt idx="122">
                  <c:v>38.98799999947788</c:v>
                </c:pt>
                <c:pt idx="123">
                  <c:v>38.66578512345413</c:v>
                </c:pt>
                <c:pt idx="124">
                  <c:v>38.34885245851042</c:v>
                </c:pt>
                <c:pt idx="125">
                  <c:v>38.03707317023462</c:v>
                </c:pt>
                <c:pt idx="126">
                  <c:v>37.730322580156745</c:v>
                </c:pt>
                <c:pt idx="127">
                  <c:v>37.42847999951791</c:v>
                </c:pt>
                <c:pt idx="128">
                  <c:v>37.13142857095476</c:v>
                </c:pt>
                <c:pt idx="129">
                  <c:v>36.83905511761566</c:v>
                </c:pt>
                <c:pt idx="130">
                  <c:v>36.551249999511725</c:v>
                </c:pt>
                <c:pt idx="131">
                  <c:v>36.267906976264086</c:v>
                </c:pt>
                <c:pt idx="132">
                  <c:v>35.98892307645095</c:v>
                </c:pt>
                <c:pt idx="133">
                  <c:v>35.71419847281617</c:v>
                </c:pt>
                <c:pt idx="134">
                  <c:v>35.44363636317773</c:v>
                </c:pt>
                <c:pt idx="135">
                  <c:v>35.17714285669169</c:v>
                </c:pt>
                <c:pt idx="136">
                  <c:v>34.91462686522591</c:v>
                </c:pt>
                <c:pt idx="137">
                  <c:v>34.65599999956142</c:v>
                </c:pt>
                <c:pt idx="138">
                  <c:v>34.401176470156656</c:v>
                </c:pt>
                <c:pt idx="139">
                  <c:v>34.15007299227421</c:v>
                </c:pt>
                <c:pt idx="140">
                  <c:v>33.90260869523237</c:v>
                </c:pt>
                <c:pt idx="141">
                  <c:v>33.65870503555798</c:v>
                </c:pt>
                <c:pt idx="142">
                  <c:v>33.41828571387719</c:v>
                </c:pt>
                <c:pt idx="143">
                  <c:v>33.18127659534246</c:v>
                </c:pt>
                <c:pt idx="144">
                  <c:v>32.94760563340676</c:v>
                </c:pt>
                <c:pt idx="145">
                  <c:v>32.717202796811144</c:v>
                </c:pt>
                <c:pt idx="146">
                  <c:v>32.48999999961428</c:v>
                </c:pt>
                <c:pt idx="147">
                  <c:v>32.265931034102834</c:v>
                </c:pt>
                <c:pt idx="148">
                  <c:v>32.04493150647351</c:v>
                </c:pt>
                <c:pt idx="149">
                  <c:v>31.82693877513998</c:v>
                </c:pt>
                <c:pt idx="150">
                  <c:v>31.611891891505884</c:v>
                </c:pt>
                <c:pt idx="151">
                  <c:v>31.39973154324229</c:v>
                </c:pt>
                <c:pt idx="152">
                  <c:v>31.190399999623672</c:v>
                </c:pt>
                <c:pt idx="153">
                  <c:v>30.983841059231747</c:v>
                </c:pt>
                <c:pt idx="154">
                  <c:v>30.779999999632977</c:v>
                </c:pt>
                <c:pt idx="155">
                  <c:v>30.57882352904997</c:v>
                </c:pt>
                <c:pt idx="156">
                  <c:v>30.38025973990307</c:v>
                </c:pt>
                <c:pt idx="157">
                  <c:v>30.1842580641631</c:v>
                </c:pt>
                <c:pt idx="158">
                  <c:v>29.990769230421144</c:v>
                </c:pt>
                <c:pt idx="159">
                  <c:v>29.799745222586697</c:v>
                </c:pt>
                <c:pt idx="160">
                  <c:v>29.61113924016651</c:v>
                </c:pt>
                <c:pt idx="161">
                  <c:v>29.424905660042214</c:v>
                </c:pt>
                <c:pt idx="162">
                  <c:v>29.24099999966944</c:v>
                </c:pt>
                <c:pt idx="163">
                  <c:v>29.059378881660233</c:v>
                </c:pt>
                <c:pt idx="164">
                  <c:v>28.879999999677082</c:v>
                </c:pt>
                <c:pt idx="165">
                  <c:v>28.702822085570997</c:v>
                </c:pt>
                <c:pt idx="166">
                  <c:v>28.527804877733235</c:v>
                </c:pt>
                <c:pt idx="167">
                  <c:v>28.354909090597744</c:v>
                </c:pt>
                <c:pt idx="168">
                  <c:v>28.18409638523494</c:v>
                </c:pt>
                <c:pt idx="169">
                  <c:v>28.01532934101299</c:v>
                </c:pt>
                <c:pt idx="170">
                  <c:v>27.848571428271036</c:v>
                </c:pt>
                <c:pt idx="171">
                  <c:v>27.683786981935746</c:v>
                </c:pt>
                <c:pt idx="172">
                  <c:v>27.520941176160694</c:v>
                </c:pt>
                <c:pt idx="173">
                  <c:v>27.35999999969408</c:v>
                </c:pt>
                <c:pt idx="174">
                  <c:v>27.20093023225612</c:v>
                </c:pt>
                <c:pt idx="175">
                  <c:v>27.04369942166602</c:v>
                </c:pt>
                <c:pt idx="176">
                  <c:v>26.888275861773444</c:v>
                </c:pt>
                <c:pt idx="177">
                  <c:v>26.73462857113676</c:v>
                </c:pt>
                <c:pt idx="178">
                  <c:v>26.58272727243803</c:v>
                </c:pt>
                <c:pt idx="179">
                  <c:v>26.43254237259571</c:v>
                </c:pt>
                <c:pt idx="180">
                  <c:v>26.28404494353811</c:v>
                </c:pt>
                <c:pt idx="181">
                  <c:v>26.13720670363093</c:v>
                </c:pt>
                <c:pt idx="182">
                  <c:v>25.99199999972374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Parameters!$N$7</c:f>
              <c:strCache>
                <c:ptCount val="1"/>
                <c:pt idx="0">
                  <c:v>CPS1 Bound at 60.02 Hz SF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Parameters!$D$8:$D$236</c:f>
              <c:numCache>
                <c:ptCount val="229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  <c:pt idx="206">
                  <c:v>60.0001</c:v>
                </c:pt>
                <c:pt idx="207">
                  <c:v>60.0005</c:v>
                </c:pt>
                <c:pt idx="208">
                  <c:v>60.001000000001</c:v>
                </c:pt>
                <c:pt idx="209">
                  <c:v>60.002000000001</c:v>
                </c:pt>
                <c:pt idx="210">
                  <c:v>60.003000000001</c:v>
                </c:pt>
                <c:pt idx="211">
                  <c:v>60.004000000001</c:v>
                </c:pt>
                <c:pt idx="212">
                  <c:v>60.005000000001</c:v>
                </c:pt>
                <c:pt idx="213">
                  <c:v>60.006000000001</c:v>
                </c:pt>
                <c:pt idx="214">
                  <c:v>60.007000000001</c:v>
                </c:pt>
                <c:pt idx="215">
                  <c:v>60.008000000001</c:v>
                </c:pt>
                <c:pt idx="216">
                  <c:v>60.009000000001</c:v>
                </c:pt>
                <c:pt idx="217">
                  <c:v>60.010000000001</c:v>
                </c:pt>
                <c:pt idx="218">
                  <c:v>60.011000000001</c:v>
                </c:pt>
                <c:pt idx="219">
                  <c:v>60.012000000001</c:v>
                </c:pt>
                <c:pt idx="220">
                  <c:v>60.013000000001</c:v>
                </c:pt>
                <c:pt idx="221">
                  <c:v>60.014000000001</c:v>
                </c:pt>
                <c:pt idx="222">
                  <c:v>60.015000000001</c:v>
                </c:pt>
                <c:pt idx="223">
                  <c:v>60.016000000001</c:v>
                </c:pt>
                <c:pt idx="224">
                  <c:v>60.017000000001</c:v>
                </c:pt>
                <c:pt idx="225">
                  <c:v>60.018000000001</c:v>
                </c:pt>
                <c:pt idx="226">
                  <c:v>60.019</c:v>
                </c:pt>
                <c:pt idx="227">
                  <c:v>60.0195</c:v>
                </c:pt>
                <c:pt idx="228">
                  <c:v>60.0199</c:v>
                </c:pt>
              </c:numCache>
            </c:numRef>
          </c:xVal>
          <c:yVal>
            <c:numRef>
              <c:f>Parameters!$N$8:$N$236</c:f>
              <c:numCache>
                <c:ptCount val="229"/>
                <c:pt idx="0">
                  <c:v>-2.3629090909090604</c:v>
                </c:pt>
                <c:pt idx="1">
                  <c:v>-2.3736986301370075</c:v>
                </c:pt>
                <c:pt idx="2">
                  <c:v>-2.384587155963299</c:v>
                </c:pt>
                <c:pt idx="3">
                  <c:v>-2.3955760368663297</c:v>
                </c:pt>
                <c:pt idx="4">
                  <c:v>-2.40666666666669</c:v>
                </c:pt>
                <c:pt idx="5">
                  <c:v>-2.417860465116276</c:v>
                </c:pt>
                <c:pt idx="6">
                  <c:v>-2.4291588785046434</c:v>
                </c:pt>
                <c:pt idx="7">
                  <c:v>-2.4405633802817155</c:v>
                </c:pt>
                <c:pt idx="8">
                  <c:v>-2.4520754716981115</c:v>
                </c:pt>
                <c:pt idx="9">
                  <c:v>-2.4636966824644264</c:v>
                </c:pt>
                <c:pt idx="10">
                  <c:v>-2.475428571428598</c:v>
                </c:pt>
                <c:pt idx="11">
                  <c:v>-2.487272727272727</c:v>
                </c:pt>
                <c:pt idx="12">
                  <c:v>-2.499230769231936</c:v>
                </c:pt>
                <c:pt idx="13">
                  <c:v>-2.5113043478273234</c:v>
                </c:pt>
                <c:pt idx="14">
                  <c:v>-2.5234951456322876</c:v>
                </c:pt>
                <c:pt idx="15">
                  <c:v>-2.535804878049983</c:v>
                </c:pt>
                <c:pt idx="16">
                  <c:v>-2.5482352941189212</c:v>
                </c:pt>
                <c:pt idx="17">
                  <c:v>-2.5607881773411587</c:v>
                </c:pt>
                <c:pt idx="18">
                  <c:v>-2.5734653465358934</c:v>
                </c:pt>
                <c:pt idx="19">
                  <c:v>-2.5862686567177318</c:v>
                </c:pt>
                <c:pt idx="20">
                  <c:v>-2.5992000000012965</c:v>
                </c:pt>
                <c:pt idx="21">
                  <c:v>-2.612261306533943</c:v>
                </c:pt>
                <c:pt idx="22">
                  <c:v>-2.625454545455901</c:v>
                </c:pt>
                <c:pt idx="23">
                  <c:v>-2.638781725889663</c:v>
                </c:pt>
                <c:pt idx="24">
                  <c:v>-2.652244897960504</c:v>
                </c:pt>
                <c:pt idx="25">
                  <c:v>-2.665846153847553</c:v>
                </c:pt>
                <c:pt idx="26">
                  <c:v>-2.6795876288673606</c:v>
                </c:pt>
                <c:pt idx="27">
                  <c:v>-2.6934715025920366</c:v>
                </c:pt>
                <c:pt idx="28">
                  <c:v>-2.707500000001445</c:v>
                </c:pt>
                <c:pt idx="29">
                  <c:v>-2.7216753926715835</c:v>
                </c:pt>
                <c:pt idx="30">
                  <c:v>-2.7360000000014084</c:v>
                </c:pt>
                <c:pt idx="31">
                  <c:v>-2.7504761904776833</c:v>
                </c:pt>
                <c:pt idx="32">
                  <c:v>-2.7651063829801976</c:v>
                </c:pt>
                <c:pt idx="33">
                  <c:v>-2.7798930481312762</c:v>
                </c:pt>
                <c:pt idx="34">
                  <c:v>-2.794838709680457</c:v>
                </c:pt>
                <c:pt idx="35">
                  <c:v>-2.8099459459489813</c:v>
                </c:pt>
                <c:pt idx="36">
                  <c:v>-2.8252173913073806</c:v>
                </c:pt>
                <c:pt idx="37">
                  <c:v>-2.840655737708058</c:v>
                </c:pt>
                <c:pt idx="38">
                  <c:v>-2.856263736266874</c:v>
                </c:pt>
                <c:pt idx="39">
                  <c:v>-2.872044198898163</c:v>
                </c:pt>
                <c:pt idx="40">
                  <c:v>-2.8880000000032475</c:v>
                </c:pt>
                <c:pt idx="41">
                  <c:v>-2.9041340782155363</c:v>
                </c:pt>
                <c:pt idx="42">
                  <c:v>-2.920449438205491</c:v>
                </c:pt>
                <c:pt idx="43">
                  <c:v>-2.936949152545733</c:v>
                </c:pt>
                <c:pt idx="44">
                  <c:v>-2.9536363636397227</c:v>
                </c:pt>
                <c:pt idx="45">
                  <c:v>-2.970514285717644</c:v>
                </c:pt>
                <c:pt idx="46">
                  <c:v>-2.9875862069000307</c:v>
                </c:pt>
                <c:pt idx="47">
                  <c:v>-3.0048554913329584</c:v>
                </c:pt>
                <c:pt idx="48">
                  <c:v>-3.0223255813988272</c:v>
                </c:pt>
                <c:pt idx="49">
                  <c:v>-3.0400000000036043</c:v>
                </c:pt>
                <c:pt idx="50">
                  <c:v>-3.057882352944781</c:v>
                </c:pt>
                <c:pt idx="51">
                  <c:v>-3.0759763313645516</c:v>
                </c:pt>
                <c:pt idx="52">
                  <c:v>-3.0942857142894504</c:v>
                </c:pt>
                <c:pt idx="53">
                  <c:v>-3.1128143712630765</c:v>
                </c:pt>
                <c:pt idx="54">
                  <c:v>-3.1315662650658562</c:v>
                </c:pt>
                <c:pt idx="55">
                  <c:v>-3.1505454545512293</c:v>
                </c:pt>
                <c:pt idx="56">
                  <c:v>-3.1697560975667756</c:v>
                </c:pt>
                <c:pt idx="57">
                  <c:v>-3.189202453993556</c:v>
                </c:pt>
                <c:pt idx="58">
                  <c:v>-3.2088888888948817</c:v>
                </c:pt>
                <c:pt idx="59">
                  <c:v>-3.2288198757824182</c:v>
                </c:pt>
                <c:pt idx="60">
                  <c:v>-3.2490000000060486</c:v>
                </c:pt>
                <c:pt idx="61">
                  <c:v>-3.2694339622703743</c:v>
                </c:pt>
                <c:pt idx="62">
                  <c:v>-3.2901265822847345</c:v>
                </c:pt>
                <c:pt idx="63">
                  <c:v>-3.311082802554055</c:v>
                </c:pt>
                <c:pt idx="64">
                  <c:v>-3.33230769231416</c:v>
                </c:pt>
                <c:pt idx="65">
                  <c:v>-3.353806451619404</c:v>
                </c:pt>
                <c:pt idx="66">
                  <c:v>-3.37558441559095</c:v>
                </c:pt>
                <c:pt idx="67">
                  <c:v>-3.3976470588302554</c:v>
                </c:pt>
                <c:pt idx="68">
                  <c:v>-3.4200000000067625</c:v>
                </c:pt>
                <c:pt idx="69">
                  <c:v>-3.4426490066293156</c:v>
                </c:pt>
                <c:pt idx="70">
                  <c:v>-3.4656000000070004</c:v>
                </c:pt>
                <c:pt idx="71">
                  <c:v>-3.488859060409725</c:v>
                </c:pt>
                <c:pt idx="72">
                  <c:v>-3.5124324324395126</c:v>
                </c:pt>
                <c:pt idx="73">
                  <c:v>-3.5363265306195366</c:v>
                </c:pt>
                <c:pt idx="74">
                  <c:v>-3.5605479452152404</c:v>
                </c:pt>
                <c:pt idx="75">
                  <c:v>-3.5851034482857007</c:v>
                </c:pt>
                <c:pt idx="76">
                  <c:v>-3.6100000000100954</c:v>
                </c:pt>
                <c:pt idx="77">
                  <c:v>-3.6352447552549334</c:v>
                </c:pt>
                <c:pt idx="78">
                  <c:v>-3.660845070432797</c:v>
                </c:pt>
                <c:pt idx="79">
                  <c:v>-3.6868085106488304</c:v>
                </c:pt>
                <c:pt idx="80">
                  <c:v>-3.713142857153479</c:v>
                </c:pt>
                <c:pt idx="81">
                  <c:v>-3.7398561151186263</c:v>
                </c:pt>
                <c:pt idx="82">
                  <c:v>-3.766956521750129</c:v>
                </c:pt>
                <c:pt idx="83">
                  <c:v>-3.794452554755621</c:v>
                </c:pt>
                <c:pt idx="84">
                  <c:v>-3.822352941187664</c:v>
                </c:pt>
                <c:pt idx="85">
                  <c:v>-3.850666666678163</c:v>
                </c:pt>
                <c:pt idx="86">
                  <c:v>-3.8794029850862275</c:v>
                </c:pt>
                <c:pt idx="87">
                  <c:v>-3.9085714285831363</c:v>
                </c:pt>
                <c:pt idx="88">
                  <c:v>-3.9381818181938457</c:v>
                </c:pt>
                <c:pt idx="89">
                  <c:v>-3.968244274821302</c:v>
                </c:pt>
                <c:pt idx="90">
                  <c:v>-3.9987692307814884</c:v>
                </c:pt>
                <c:pt idx="91">
                  <c:v>-4.029767441873062</c:v>
                </c:pt>
                <c:pt idx="92">
                  <c:v>-4.061250000012722</c:v>
                </c:pt>
                <c:pt idx="93">
                  <c:v>-4.09322834646954</c:v>
                </c:pt>
                <c:pt idx="94">
                  <c:v>-4.1257142857274935</c:v>
                </c:pt>
                <c:pt idx="95">
                  <c:v>-4.158720000016652</c:v>
                </c:pt>
                <c:pt idx="96">
                  <c:v>-4.192258064532972</c:v>
                </c:pt>
                <c:pt idx="97">
                  <c:v>-4.226341463431916</c:v>
                </c:pt>
                <c:pt idx="98">
                  <c:v>-4.260983606574862</c:v>
                </c:pt>
                <c:pt idx="99">
                  <c:v>-4.29619834712513</c:v>
                </c:pt>
                <c:pt idx="100">
                  <c:v>-4.33200000001816</c:v>
                </c:pt>
                <c:pt idx="101">
                  <c:v>-4.36840336136292</c:v>
                </c:pt>
                <c:pt idx="102">
                  <c:v>-4.405423728832167</c:v>
                </c:pt>
                <c:pt idx="103">
                  <c:v>-4.443076923096032</c:v>
                </c:pt>
                <c:pt idx="104">
                  <c:v>-4.481379310364177</c:v>
                </c:pt>
                <c:pt idx="105">
                  <c:v>-4.520347826106552</c:v>
                </c:pt>
                <c:pt idx="106">
                  <c:v>-4.560000000020131</c:v>
                </c:pt>
                <c:pt idx="107">
                  <c:v>-4.60035398232128</c:v>
                </c:pt>
                <c:pt idx="108">
                  <c:v>-4.641428571449235</c:v>
                </c:pt>
                <c:pt idx="109">
                  <c:v>-4.683243243264483</c:v>
                </c:pt>
                <c:pt idx="110">
                  <c:v>-4.725818181839709</c:v>
                </c:pt>
                <c:pt idx="111">
                  <c:v>-4.769174311948428</c:v>
                </c:pt>
                <c:pt idx="112">
                  <c:v>-4.813333333355774</c:v>
                </c:pt>
                <c:pt idx="113">
                  <c:v>-4.858317757032102</c:v>
                </c:pt>
                <c:pt idx="114">
                  <c:v>-4.904150943419307</c:v>
                </c:pt>
                <c:pt idx="115">
                  <c:v>-4.950857142880555</c:v>
                </c:pt>
                <c:pt idx="116">
                  <c:v>-4.998461538490413</c:v>
                </c:pt>
                <c:pt idx="117">
                  <c:v>-5.0469902912914595</c:v>
                </c:pt>
                <c:pt idx="118">
                  <c:v>-5.096470588265435</c:v>
                </c:pt>
                <c:pt idx="119">
                  <c:v>-5.146930693099928</c:v>
                </c:pt>
                <c:pt idx="120">
                  <c:v>-5.198400000031116</c:v>
                </c:pt>
                <c:pt idx="121">
                  <c:v>-5.250909090941091</c:v>
                </c:pt>
                <c:pt idx="122">
                  <c:v>-5.304489795950898</c:v>
                </c:pt>
                <c:pt idx="123">
                  <c:v>-5.359175257765036</c:v>
                </c:pt>
                <c:pt idx="124">
                  <c:v>-5.415000000034039</c:v>
                </c:pt>
                <c:pt idx="125">
                  <c:v>-5.472000000034624</c:v>
                </c:pt>
                <c:pt idx="126">
                  <c:v>-5.530212765992674</c:v>
                </c:pt>
                <c:pt idx="127">
                  <c:v>-5.589677419390688</c:v>
                </c:pt>
                <c:pt idx="128">
                  <c:v>-5.650434782645622</c:v>
                </c:pt>
                <c:pt idx="129">
                  <c:v>-5.712527472565069</c:v>
                </c:pt>
                <c:pt idx="130">
                  <c:v>-5.776000000038287</c:v>
                </c:pt>
                <c:pt idx="131">
                  <c:v>-5.840898876443959</c:v>
                </c:pt>
                <c:pt idx="132">
                  <c:v>-5.907272727312938</c:v>
                </c:pt>
                <c:pt idx="133">
                  <c:v>-5.975172413834084</c:v>
                </c:pt>
                <c:pt idx="134">
                  <c:v>-6.044651162832973</c:v>
                </c:pt>
                <c:pt idx="135">
                  <c:v>-6.115764705925461</c:v>
                </c:pt>
                <c:pt idx="136">
                  <c:v>-6.188571428615397</c:v>
                </c:pt>
                <c:pt idx="137">
                  <c:v>-6.263132530173383</c:v>
                </c:pt>
                <c:pt idx="138">
                  <c:v>-6.3395121951759705</c:v>
                </c:pt>
                <c:pt idx="139">
                  <c:v>-6.417777777833517</c:v>
                </c:pt>
                <c:pt idx="140">
                  <c:v>-6.498000000056952</c:v>
                </c:pt>
                <c:pt idx="141">
                  <c:v>-6.580253164615171</c:v>
                </c:pt>
                <c:pt idx="142">
                  <c:v>-6.664615384674896</c:v>
                </c:pt>
                <c:pt idx="143">
                  <c:v>-6.751168831230317</c:v>
                </c:pt>
                <c:pt idx="144">
                  <c:v>-6.840000000062905</c:v>
                </c:pt>
                <c:pt idx="145">
                  <c:v>-6.931200000064379</c:v>
                </c:pt>
                <c:pt idx="146">
                  <c:v>-7.024864864931448</c:v>
                </c:pt>
                <c:pt idx="147">
                  <c:v>-7.121095890479152</c:v>
                </c:pt>
                <c:pt idx="148">
                  <c:v>-7.2200000000698665</c:v>
                </c:pt>
                <c:pt idx="149">
                  <c:v>-7.321690140917411</c:v>
                </c:pt>
                <c:pt idx="150">
                  <c:v>-7.4262857143598895</c:v>
                </c:pt>
                <c:pt idx="151">
                  <c:v>-7.533913043554347</c:v>
                </c:pt>
                <c:pt idx="152">
                  <c:v>-7.644705882431818</c:v>
                </c:pt>
                <c:pt idx="153">
                  <c:v>-7.758805970230234</c:v>
                </c:pt>
                <c:pt idx="154">
                  <c:v>-7.87636363644681</c:v>
                </c:pt>
                <c:pt idx="155">
                  <c:v>-7.997538461624803</c:v>
                </c:pt>
                <c:pt idx="156">
                  <c:v>-8.122500000088765</c:v>
                </c:pt>
                <c:pt idx="157">
                  <c:v>-8.25142857151987</c:v>
                </c:pt>
                <c:pt idx="158">
                  <c:v>-8.384516129140623</c:v>
                </c:pt>
                <c:pt idx="159">
                  <c:v>-8.521967213226377</c:v>
                </c:pt>
                <c:pt idx="160">
                  <c:v>-8.664000000115037</c:v>
                </c:pt>
                <c:pt idx="161">
                  <c:v>-8.810847457746801</c:v>
                </c:pt>
                <c:pt idx="162">
                  <c:v>-8.96275862081314</c:v>
                </c:pt>
                <c:pt idx="163">
                  <c:v>-9.120000000127483</c:v>
                </c:pt>
                <c:pt idx="164">
                  <c:v>-9.282857142990013</c:v>
                </c:pt>
                <c:pt idx="165">
                  <c:v>-9.451636363773707</c:v>
                </c:pt>
                <c:pt idx="166">
                  <c:v>-9.62666666680873</c:v>
                </c:pt>
                <c:pt idx="167">
                  <c:v>-9.808301886940809</c:v>
                </c:pt>
                <c:pt idx="168">
                  <c:v>-9.996923077076747</c:v>
                </c:pt>
                <c:pt idx="169">
                  <c:v>-10.192941176629878</c:v>
                </c:pt>
                <c:pt idx="170">
                  <c:v>-10.396800000166719</c:v>
                </c:pt>
                <c:pt idx="171">
                  <c:v>-10.608979592009822</c:v>
                </c:pt>
                <c:pt idx="172">
                  <c:v>-10.830000000179849</c:v>
                </c:pt>
                <c:pt idx="173">
                  <c:v>-11.0604255321036</c:v>
                </c:pt>
                <c:pt idx="174">
                  <c:v>-11.30086956541382</c:v>
                </c:pt>
                <c:pt idx="175">
                  <c:v>-11.552000000204657</c:v>
                </c:pt>
                <c:pt idx="176">
                  <c:v>-11.814545454760802</c:v>
                </c:pt>
                <c:pt idx="177">
                  <c:v>-12.089302325806221</c:v>
                </c:pt>
                <c:pt idx="178">
                  <c:v>-12.37714285737783</c:v>
                </c:pt>
                <c:pt idx="179">
                  <c:v>-12.679024390522715</c:v>
                </c:pt>
                <c:pt idx="180">
                  <c:v>-12.83555555555606</c:v>
                </c:pt>
                <c:pt idx="181">
                  <c:v>-12.963591022444104</c:v>
                </c:pt>
                <c:pt idx="182">
                  <c:v>-12.99600000029217</c:v>
                </c:pt>
                <c:pt idx="183">
                  <c:v>-13.02857142857149</c:v>
                </c:pt>
                <c:pt idx="184">
                  <c:v>-13.160506329113677</c:v>
                </c:pt>
                <c:pt idx="185">
                  <c:v>-13.329230769537318</c:v>
                </c:pt>
                <c:pt idx="186">
                  <c:v>-13.680000000324613</c:v>
                </c:pt>
                <c:pt idx="187">
                  <c:v>-14.049729730071244</c:v>
                </c:pt>
                <c:pt idx="188">
                  <c:v>-14.440000000359815</c:v>
                </c:pt>
                <c:pt idx="189">
                  <c:v>-14.852571428954125</c:v>
                </c:pt>
                <c:pt idx="190">
                  <c:v>-15.289411765110373</c:v>
                </c:pt>
                <c:pt idx="191">
                  <c:v>-15.752727273155537</c:v>
                </c:pt>
                <c:pt idx="192">
                  <c:v>-16.24500000045787</c:v>
                </c:pt>
                <c:pt idx="193">
                  <c:v>-16.769032258551146</c:v>
                </c:pt>
                <c:pt idx="194">
                  <c:v>-17.328000000518266</c:v>
                </c:pt>
                <c:pt idx="195">
                  <c:v>-17.925517241936888</c:v>
                </c:pt>
                <c:pt idx="196">
                  <c:v>-18.565714286310854</c:v>
                </c:pt>
                <c:pt idx="197">
                  <c:v>-19.25333333397325</c:v>
                </c:pt>
                <c:pt idx="198">
                  <c:v>-19.99384615453991</c:v>
                </c:pt>
                <c:pt idx="199">
                  <c:v>-20.79360000074843</c:v>
                </c:pt>
                <c:pt idx="200">
                  <c:v>-21.660000000809994</c:v>
                </c:pt>
                <c:pt idx="201">
                  <c:v>-22.601739131321434</c:v>
                </c:pt>
                <c:pt idx="202">
                  <c:v>-23.629090910057496</c:v>
                </c:pt>
                <c:pt idx="203">
                  <c:v>-24.75428571428846</c:v>
                </c:pt>
                <c:pt idx="204">
                  <c:v>-25.358048780484854</c:v>
                </c:pt>
                <c:pt idx="205">
                  <c:v>-25.862686567159912</c:v>
                </c:pt>
                <c:pt idx="206">
                  <c:v>-26.12261306533099</c:v>
                </c:pt>
                <c:pt idx="207">
                  <c:v>-26.658461538464802</c:v>
                </c:pt>
                <c:pt idx="208">
                  <c:v>-27.36000000143933</c:v>
                </c:pt>
                <c:pt idx="209">
                  <c:v>-28.88000000159996</c:v>
                </c:pt>
                <c:pt idx="210">
                  <c:v>-30.57882353121408</c:v>
                </c:pt>
                <c:pt idx="211">
                  <c:v>-32.490000002029916</c:v>
                </c:pt>
                <c:pt idx="212">
                  <c:v>-34.656000002304204</c:v>
                </c:pt>
                <c:pt idx="213">
                  <c:v>-37.13142857408637</c:v>
                </c:pt>
                <c:pt idx="214">
                  <c:v>-39.98769231076755</c:v>
                </c:pt>
                <c:pt idx="215">
                  <c:v>-43.32000000360073</c:v>
                </c:pt>
                <c:pt idx="216">
                  <c:v>-47.258181822487494</c:v>
                </c:pt>
                <c:pt idx="217">
                  <c:v>-51.98400000519776</c:v>
                </c:pt>
                <c:pt idx="218">
                  <c:v>-57.760000006402024</c:v>
                </c:pt>
                <c:pt idx="219">
                  <c:v>-64.98000000814135</c:v>
                </c:pt>
                <c:pt idx="220">
                  <c:v>-74.26285715346602</c:v>
                </c:pt>
                <c:pt idx="221">
                  <c:v>-86.6400000144062</c:v>
                </c:pt>
                <c:pt idx="222">
                  <c:v>-103.9680000208442</c:v>
                </c:pt>
                <c:pt idx="223">
                  <c:v>-129.96000003249335</c:v>
                </c:pt>
                <c:pt idx="224">
                  <c:v>-173.28000005763133</c:v>
                </c:pt>
                <c:pt idx="225">
                  <c:v>-259.920000130291</c:v>
                </c:pt>
                <c:pt idx="226">
                  <c:v>-519.8399999991428</c:v>
                </c:pt>
                <c:pt idx="227">
                  <c:v>-1039.6800000015357</c:v>
                </c:pt>
                <c:pt idx="228">
                  <c:v>-5198.399999989932</c:v>
                </c:pt>
              </c:numCache>
            </c:numRef>
          </c:yVal>
          <c:smooth val="1"/>
        </c:ser>
        <c:ser>
          <c:idx val="8"/>
          <c:order val="4"/>
          <c:tx>
            <c:strRef>
              <c:f>Parameters!$N$7</c:f>
              <c:strCache>
                <c:ptCount val="1"/>
                <c:pt idx="0">
                  <c:v>CPS1 Bound at 60.02 Hz SF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Parameters!$D$238:$D$419</c:f>
              <c:numCache>
                <c:ptCount val="182"/>
                <c:pt idx="0">
                  <c:v>60.0201</c:v>
                </c:pt>
                <c:pt idx="1">
                  <c:v>60.0205</c:v>
                </c:pt>
                <c:pt idx="2">
                  <c:v>60.021</c:v>
                </c:pt>
                <c:pt idx="3">
                  <c:v>60.0220000000011</c:v>
                </c:pt>
                <c:pt idx="4">
                  <c:v>60.0230000000011</c:v>
                </c:pt>
                <c:pt idx="5">
                  <c:v>60.0240000000011</c:v>
                </c:pt>
                <c:pt idx="6">
                  <c:v>60.0250000000011</c:v>
                </c:pt>
                <c:pt idx="7">
                  <c:v>60.0260000000011</c:v>
                </c:pt>
                <c:pt idx="8">
                  <c:v>60.0270000000011</c:v>
                </c:pt>
                <c:pt idx="9">
                  <c:v>60.0280000000011</c:v>
                </c:pt>
                <c:pt idx="10">
                  <c:v>60.0290000000011</c:v>
                </c:pt>
                <c:pt idx="11">
                  <c:v>60.0300000000011</c:v>
                </c:pt>
                <c:pt idx="12">
                  <c:v>60.0310000000011</c:v>
                </c:pt>
                <c:pt idx="13">
                  <c:v>60.0320000000011</c:v>
                </c:pt>
                <c:pt idx="14">
                  <c:v>60.0330000000011</c:v>
                </c:pt>
                <c:pt idx="15">
                  <c:v>60.0340000000011</c:v>
                </c:pt>
                <c:pt idx="16">
                  <c:v>60.0350000000011</c:v>
                </c:pt>
                <c:pt idx="17">
                  <c:v>60.0360000000011</c:v>
                </c:pt>
                <c:pt idx="18">
                  <c:v>60.0370000000011</c:v>
                </c:pt>
                <c:pt idx="19">
                  <c:v>60.0380000000011</c:v>
                </c:pt>
                <c:pt idx="20">
                  <c:v>60.0390000000011</c:v>
                </c:pt>
                <c:pt idx="21">
                  <c:v>60.0400000000011</c:v>
                </c:pt>
                <c:pt idx="22">
                  <c:v>60.0410000000011</c:v>
                </c:pt>
                <c:pt idx="23">
                  <c:v>60.0420000000012</c:v>
                </c:pt>
                <c:pt idx="24">
                  <c:v>60.0430000000012</c:v>
                </c:pt>
                <c:pt idx="25">
                  <c:v>60.0440000000012</c:v>
                </c:pt>
                <c:pt idx="26">
                  <c:v>60.0450000000012</c:v>
                </c:pt>
                <c:pt idx="27">
                  <c:v>60.0460000000012</c:v>
                </c:pt>
                <c:pt idx="28">
                  <c:v>60.0470000000012</c:v>
                </c:pt>
                <c:pt idx="29">
                  <c:v>60.0480000000012</c:v>
                </c:pt>
                <c:pt idx="30">
                  <c:v>60.0490000000012</c:v>
                </c:pt>
                <c:pt idx="31">
                  <c:v>60.0500000000012</c:v>
                </c:pt>
                <c:pt idx="32">
                  <c:v>60.0510000000012</c:v>
                </c:pt>
                <c:pt idx="33">
                  <c:v>60.0520000000012</c:v>
                </c:pt>
                <c:pt idx="34">
                  <c:v>60.0530000000012</c:v>
                </c:pt>
                <c:pt idx="35">
                  <c:v>60.0540000000012</c:v>
                </c:pt>
                <c:pt idx="36">
                  <c:v>60.0550000000012</c:v>
                </c:pt>
                <c:pt idx="37">
                  <c:v>60.0560000000012</c:v>
                </c:pt>
                <c:pt idx="38">
                  <c:v>60.0570000000012</c:v>
                </c:pt>
                <c:pt idx="39">
                  <c:v>60.0580000000012</c:v>
                </c:pt>
                <c:pt idx="40">
                  <c:v>60.0590000000012</c:v>
                </c:pt>
                <c:pt idx="41">
                  <c:v>60.0600000000012</c:v>
                </c:pt>
                <c:pt idx="42">
                  <c:v>60.0610000000012</c:v>
                </c:pt>
                <c:pt idx="43">
                  <c:v>60.0620000000012</c:v>
                </c:pt>
                <c:pt idx="44">
                  <c:v>60.0630000000013</c:v>
                </c:pt>
                <c:pt idx="45">
                  <c:v>60.0640000000013</c:v>
                </c:pt>
                <c:pt idx="46">
                  <c:v>60.0650000000013</c:v>
                </c:pt>
                <c:pt idx="47">
                  <c:v>60.0660000000013</c:v>
                </c:pt>
                <c:pt idx="48">
                  <c:v>60.0670000000013</c:v>
                </c:pt>
                <c:pt idx="49">
                  <c:v>60.0680000000013</c:v>
                </c:pt>
                <c:pt idx="50">
                  <c:v>60.0690000000013</c:v>
                </c:pt>
                <c:pt idx="51">
                  <c:v>60.0700000000013</c:v>
                </c:pt>
                <c:pt idx="52">
                  <c:v>60.0710000000013</c:v>
                </c:pt>
                <c:pt idx="53">
                  <c:v>60.0720000000013</c:v>
                </c:pt>
                <c:pt idx="54">
                  <c:v>60.0730000000013</c:v>
                </c:pt>
                <c:pt idx="55">
                  <c:v>60.0740000000013</c:v>
                </c:pt>
                <c:pt idx="56">
                  <c:v>60.0750000000013</c:v>
                </c:pt>
                <c:pt idx="57">
                  <c:v>60.0760000000013</c:v>
                </c:pt>
                <c:pt idx="58">
                  <c:v>60.0770000000013</c:v>
                </c:pt>
                <c:pt idx="59">
                  <c:v>60.0780000000013</c:v>
                </c:pt>
                <c:pt idx="60">
                  <c:v>60.0790000000013</c:v>
                </c:pt>
                <c:pt idx="61">
                  <c:v>60.0800000000013</c:v>
                </c:pt>
                <c:pt idx="62">
                  <c:v>60.0810000000013</c:v>
                </c:pt>
                <c:pt idx="63">
                  <c:v>60.0820000000013</c:v>
                </c:pt>
                <c:pt idx="64">
                  <c:v>60.0830000000013</c:v>
                </c:pt>
                <c:pt idx="65">
                  <c:v>60.0840000000014</c:v>
                </c:pt>
                <c:pt idx="66">
                  <c:v>60.0850000000014</c:v>
                </c:pt>
                <c:pt idx="67">
                  <c:v>60.0860000000014</c:v>
                </c:pt>
                <c:pt idx="68">
                  <c:v>60.0870000000014</c:v>
                </c:pt>
                <c:pt idx="69">
                  <c:v>60.0880000000014</c:v>
                </c:pt>
                <c:pt idx="70">
                  <c:v>60.0890000000014</c:v>
                </c:pt>
                <c:pt idx="71">
                  <c:v>60.0900000000014</c:v>
                </c:pt>
                <c:pt idx="72">
                  <c:v>60.0910000000014</c:v>
                </c:pt>
                <c:pt idx="73">
                  <c:v>60.0920000000014</c:v>
                </c:pt>
                <c:pt idx="74">
                  <c:v>60.0930000000014</c:v>
                </c:pt>
                <c:pt idx="75">
                  <c:v>60.0940000000014</c:v>
                </c:pt>
                <c:pt idx="76">
                  <c:v>60.0950000000014</c:v>
                </c:pt>
                <c:pt idx="77">
                  <c:v>60.0960000000014</c:v>
                </c:pt>
                <c:pt idx="78">
                  <c:v>60.0970000000014</c:v>
                </c:pt>
                <c:pt idx="79">
                  <c:v>60.0980000000014</c:v>
                </c:pt>
                <c:pt idx="80">
                  <c:v>60.0990000000014</c:v>
                </c:pt>
                <c:pt idx="81">
                  <c:v>60.1000000000014</c:v>
                </c:pt>
                <c:pt idx="82">
                  <c:v>60.1010000000014</c:v>
                </c:pt>
                <c:pt idx="83">
                  <c:v>60.1020000000014</c:v>
                </c:pt>
                <c:pt idx="84">
                  <c:v>60.1030000000014</c:v>
                </c:pt>
                <c:pt idx="85">
                  <c:v>60.1040000000014</c:v>
                </c:pt>
                <c:pt idx="86">
                  <c:v>60.1050000000015</c:v>
                </c:pt>
                <c:pt idx="87">
                  <c:v>60.1060000000015</c:v>
                </c:pt>
                <c:pt idx="88">
                  <c:v>60.1070000000015</c:v>
                </c:pt>
                <c:pt idx="89">
                  <c:v>60.1080000000015</c:v>
                </c:pt>
                <c:pt idx="90">
                  <c:v>60.1090000000015</c:v>
                </c:pt>
                <c:pt idx="91">
                  <c:v>60.1100000000015</c:v>
                </c:pt>
                <c:pt idx="92">
                  <c:v>60.1110000000015</c:v>
                </c:pt>
                <c:pt idx="93">
                  <c:v>60.1120000000015</c:v>
                </c:pt>
                <c:pt idx="94">
                  <c:v>60.1130000000015</c:v>
                </c:pt>
                <c:pt idx="95">
                  <c:v>60.1140000000015</c:v>
                </c:pt>
                <c:pt idx="96">
                  <c:v>60.1150000000015</c:v>
                </c:pt>
                <c:pt idx="97">
                  <c:v>60.1160000000015</c:v>
                </c:pt>
                <c:pt idx="98">
                  <c:v>60.1170000000015</c:v>
                </c:pt>
                <c:pt idx="99">
                  <c:v>60.1180000000015</c:v>
                </c:pt>
                <c:pt idx="100">
                  <c:v>60.1190000000015</c:v>
                </c:pt>
                <c:pt idx="101">
                  <c:v>60.1200000000015</c:v>
                </c:pt>
                <c:pt idx="102">
                  <c:v>60.1210000000015</c:v>
                </c:pt>
                <c:pt idx="103">
                  <c:v>60.1220000000015</c:v>
                </c:pt>
                <c:pt idx="104">
                  <c:v>60.1230000000015</c:v>
                </c:pt>
                <c:pt idx="105">
                  <c:v>60.1240000000015</c:v>
                </c:pt>
                <c:pt idx="106">
                  <c:v>60.1250000000015</c:v>
                </c:pt>
                <c:pt idx="107">
                  <c:v>60.1260000000016</c:v>
                </c:pt>
                <c:pt idx="108">
                  <c:v>60.1270000000016</c:v>
                </c:pt>
                <c:pt idx="109">
                  <c:v>60.1280000000016</c:v>
                </c:pt>
                <c:pt idx="110">
                  <c:v>60.1290000000016</c:v>
                </c:pt>
                <c:pt idx="111">
                  <c:v>60.1300000000016</c:v>
                </c:pt>
                <c:pt idx="112">
                  <c:v>60.1310000000016</c:v>
                </c:pt>
                <c:pt idx="113">
                  <c:v>60.1320000000016</c:v>
                </c:pt>
                <c:pt idx="114">
                  <c:v>60.1330000000016</c:v>
                </c:pt>
                <c:pt idx="115">
                  <c:v>60.1340000000016</c:v>
                </c:pt>
                <c:pt idx="116">
                  <c:v>60.1350000000016</c:v>
                </c:pt>
                <c:pt idx="117">
                  <c:v>60.1360000000016</c:v>
                </c:pt>
                <c:pt idx="118">
                  <c:v>60.1370000000016</c:v>
                </c:pt>
                <c:pt idx="119">
                  <c:v>60.1380000000016</c:v>
                </c:pt>
                <c:pt idx="120">
                  <c:v>60.1390000000016</c:v>
                </c:pt>
                <c:pt idx="121">
                  <c:v>60.1400000000016</c:v>
                </c:pt>
                <c:pt idx="122">
                  <c:v>60.1410000000016</c:v>
                </c:pt>
                <c:pt idx="123">
                  <c:v>60.1420000000016</c:v>
                </c:pt>
                <c:pt idx="124">
                  <c:v>60.1430000000016</c:v>
                </c:pt>
                <c:pt idx="125">
                  <c:v>60.1440000000016</c:v>
                </c:pt>
                <c:pt idx="126">
                  <c:v>60.1450000000016</c:v>
                </c:pt>
                <c:pt idx="127">
                  <c:v>60.1460000000016</c:v>
                </c:pt>
                <c:pt idx="128">
                  <c:v>60.1470000000017</c:v>
                </c:pt>
                <c:pt idx="129">
                  <c:v>60.1480000000017</c:v>
                </c:pt>
                <c:pt idx="130">
                  <c:v>60.1490000000017</c:v>
                </c:pt>
                <c:pt idx="131">
                  <c:v>60.1500000000017</c:v>
                </c:pt>
                <c:pt idx="132">
                  <c:v>60.1510000000017</c:v>
                </c:pt>
                <c:pt idx="133">
                  <c:v>60.1520000000017</c:v>
                </c:pt>
                <c:pt idx="134">
                  <c:v>60.1530000000017</c:v>
                </c:pt>
                <c:pt idx="135">
                  <c:v>60.1540000000017</c:v>
                </c:pt>
                <c:pt idx="136">
                  <c:v>60.1550000000017</c:v>
                </c:pt>
                <c:pt idx="137">
                  <c:v>60.1560000000017</c:v>
                </c:pt>
                <c:pt idx="138">
                  <c:v>60.1570000000017</c:v>
                </c:pt>
                <c:pt idx="139">
                  <c:v>60.1580000000017</c:v>
                </c:pt>
                <c:pt idx="140">
                  <c:v>60.1590000000017</c:v>
                </c:pt>
                <c:pt idx="141">
                  <c:v>60.1600000000017</c:v>
                </c:pt>
                <c:pt idx="142">
                  <c:v>60.1610000000017</c:v>
                </c:pt>
                <c:pt idx="143">
                  <c:v>60.1620000000017</c:v>
                </c:pt>
                <c:pt idx="144">
                  <c:v>60.1630000000017</c:v>
                </c:pt>
                <c:pt idx="145">
                  <c:v>60.1640000000017</c:v>
                </c:pt>
                <c:pt idx="146">
                  <c:v>60.1650000000017</c:v>
                </c:pt>
                <c:pt idx="147">
                  <c:v>60.1660000000017</c:v>
                </c:pt>
                <c:pt idx="148">
                  <c:v>60.1670000000017</c:v>
                </c:pt>
                <c:pt idx="149">
                  <c:v>60.1680000000018</c:v>
                </c:pt>
                <c:pt idx="150">
                  <c:v>60.1690000000018</c:v>
                </c:pt>
                <c:pt idx="151">
                  <c:v>60.1700000000018</c:v>
                </c:pt>
                <c:pt idx="152">
                  <c:v>60.1710000000018</c:v>
                </c:pt>
                <c:pt idx="153">
                  <c:v>60.1720000000018</c:v>
                </c:pt>
                <c:pt idx="154">
                  <c:v>60.1730000000018</c:v>
                </c:pt>
                <c:pt idx="155">
                  <c:v>60.1740000000018</c:v>
                </c:pt>
                <c:pt idx="156">
                  <c:v>60.1750000000018</c:v>
                </c:pt>
                <c:pt idx="157">
                  <c:v>60.1760000000018</c:v>
                </c:pt>
                <c:pt idx="158">
                  <c:v>60.1770000000018</c:v>
                </c:pt>
                <c:pt idx="159">
                  <c:v>60.1780000000018</c:v>
                </c:pt>
                <c:pt idx="160">
                  <c:v>60.1790000000018</c:v>
                </c:pt>
                <c:pt idx="161">
                  <c:v>60.1800000000018</c:v>
                </c:pt>
                <c:pt idx="162">
                  <c:v>60.1810000000018</c:v>
                </c:pt>
                <c:pt idx="163">
                  <c:v>60.1820000000018</c:v>
                </c:pt>
                <c:pt idx="164">
                  <c:v>60.1830000000018</c:v>
                </c:pt>
                <c:pt idx="165">
                  <c:v>60.1840000000018</c:v>
                </c:pt>
                <c:pt idx="166">
                  <c:v>60.1850000000018</c:v>
                </c:pt>
                <c:pt idx="167">
                  <c:v>60.1860000000018</c:v>
                </c:pt>
                <c:pt idx="168">
                  <c:v>60.1870000000018</c:v>
                </c:pt>
                <c:pt idx="169">
                  <c:v>60.1880000000018</c:v>
                </c:pt>
                <c:pt idx="170">
                  <c:v>60.1890000000019</c:v>
                </c:pt>
                <c:pt idx="171">
                  <c:v>60.1900000000019</c:v>
                </c:pt>
                <c:pt idx="172">
                  <c:v>60.1910000000019</c:v>
                </c:pt>
                <c:pt idx="173">
                  <c:v>60.1920000000019</c:v>
                </c:pt>
                <c:pt idx="174">
                  <c:v>60.1930000000019</c:v>
                </c:pt>
                <c:pt idx="175">
                  <c:v>60.1940000000019</c:v>
                </c:pt>
                <c:pt idx="176">
                  <c:v>60.1950000000019</c:v>
                </c:pt>
                <c:pt idx="177">
                  <c:v>60.1960000000019</c:v>
                </c:pt>
                <c:pt idx="178">
                  <c:v>60.1970000000019</c:v>
                </c:pt>
                <c:pt idx="179">
                  <c:v>60.1980000000019</c:v>
                </c:pt>
                <c:pt idx="180">
                  <c:v>60.1990000000019</c:v>
                </c:pt>
                <c:pt idx="181">
                  <c:v>60.2000000000019</c:v>
                </c:pt>
              </c:numCache>
            </c:numRef>
          </c:xVal>
          <c:yVal>
            <c:numRef>
              <c:f>Parameters!$N$238:$N$419</c:f>
              <c:numCache>
                <c:ptCount val="182"/>
                <c:pt idx="0">
                  <c:v>5198.400000034299</c:v>
                </c:pt>
                <c:pt idx="1">
                  <c:v>1039.6800000033104</c:v>
                </c:pt>
                <c:pt idx="2">
                  <c:v>519.8399999995866</c:v>
                </c:pt>
                <c:pt idx="3">
                  <c:v>259.91999985706923</c:v>
                </c:pt>
                <c:pt idx="4">
                  <c:v>173.27999993660984</c:v>
                </c:pt>
                <c:pt idx="5">
                  <c:v>129.9599999641879</c:v>
                </c:pt>
                <c:pt idx="6">
                  <c:v>103.96799997712871</c:v>
                </c:pt>
                <c:pt idx="7">
                  <c:v>86.63999998415082</c:v>
                </c:pt>
                <c:pt idx="8">
                  <c:v>74.26285713116219</c:v>
                </c:pt>
                <c:pt idx="9">
                  <c:v>64.97999999106499</c:v>
                </c:pt>
                <c:pt idx="10">
                  <c:v>57.759999992955194</c:v>
                </c:pt>
                <c:pt idx="11">
                  <c:v>51.983999994268885</c:v>
                </c:pt>
                <c:pt idx="12">
                  <c:v>47.25818181345537</c:v>
                </c:pt>
                <c:pt idx="13">
                  <c:v>43.319999996036884</c:v>
                </c:pt>
                <c:pt idx="14">
                  <c:v>39.987692304300765</c:v>
                </c:pt>
                <c:pt idx="15">
                  <c:v>37.131428568510415</c:v>
                </c:pt>
                <c:pt idx="16">
                  <c:v>34.65599999746335</c:v>
                </c:pt>
                <c:pt idx="17">
                  <c:v>32.489999997760826</c:v>
                </c:pt>
                <c:pt idx="18">
                  <c:v>30.578823527432466</c:v>
                </c:pt>
                <c:pt idx="19">
                  <c:v>28.87999999823825</c:v>
                </c:pt>
                <c:pt idx="20">
                  <c:v>27.359999998411944</c:v>
                </c:pt>
                <c:pt idx="21">
                  <c:v>25.991999998569806</c:v>
                </c:pt>
                <c:pt idx="22">
                  <c:v>24.754285712991233</c:v>
                </c:pt>
                <c:pt idx="23">
                  <c:v>23.629090907799466</c:v>
                </c:pt>
                <c:pt idx="24">
                  <c:v>22.601739129255485</c:v>
                </c:pt>
                <c:pt idx="25">
                  <c:v>21.659999998919037</c:v>
                </c:pt>
                <c:pt idx="26">
                  <c:v>20.793599998999813</c:v>
                </c:pt>
                <c:pt idx="27">
                  <c:v>19.993846152923215</c:v>
                </c:pt>
                <c:pt idx="28">
                  <c:v>19.253333332479155</c:v>
                </c:pt>
                <c:pt idx="29">
                  <c:v>18.565714284916865</c:v>
                </c:pt>
                <c:pt idx="30">
                  <c:v>17.92551724063738</c:v>
                </c:pt>
                <c:pt idx="31">
                  <c:v>17.32799999930805</c:v>
                </c:pt>
                <c:pt idx="32">
                  <c:v>16.769032257413905</c:v>
                </c:pt>
                <c:pt idx="33">
                  <c:v>16.244999999390604</c:v>
                </c:pt>
                <c:pt idx="34">
                  <c:v>15.752727272155362</c:v>
                </c:pt>
                <c:pt idx="35">
                  <c:v>15.289411764164972</c:v>
                </c:pt>
                <c:pt idx="36">
                  <c:v>14.852571428061975</c:v>
                </c:pt>
                <c:pt idx="37">
                  <c:v>14.43999999951939</c:v>
                </c:pt>
                <c:pt idx="38">
                  <c:v>14.049729729272935</c:v>
                </c:pt>
                <c:pt idx="39">
                  <c:v>13.67999999956777</c:v>
                </c:pt>
                <c:pt idx="40">
                  <c:v>13.329230768821217</c:v>
                </c:pt>
                <c:pt idx="41">
                  <c:v>12.995999999609117</c:v>
                </c:pt>
                <c:pt idx="42">
                  <c:v>12.679024389872575</c:v>
                </c:pt>
                <c:pt idx="43">
                  <c:v>12.37714285678969</c:v>
                </c:pt>
                <c:pt idx="44">
                  <c:v>12.089302325215154</c:v>
                </c:pt>
                <c:pt idx="45">
                  <c:v>11.814545454196297</c:v>
                </c:pt>
                <c:pt idx="46">
                  <c:v>11.551999999666785</c:v>
                </c:pt>
                <c:pt idx="47">
                  <c:v>11.300869564897335</c:v>
                </c:pt>
                <c:pt idx="48">
                  <c:v>11.060425531608859</c:v>
                </c:pt>
                <c:pt idx="49">
                  <c:v>10.829999999707109</c:v>
                </c:pt>
                <c:pt idx="50">
                  <c:v>10.608979591554645</c:v>
                </c:pt>
                <c:pt idx="51">
                  <c:v>10.396799999729565</c:v>
                </c:pt>
                <c:pt idx="52">
                  <c:v>10.192941176211122</c:v>
                </c:pt>
                <c:pt idx="53">
                  <c:v>9.996923076672573</c:v>
                </c:pt>
                <c:pt idx="54">
                  <c:v>9.808301886551746</c:v>
                </c:pt>
                <c:pt idx="55">
                  <c:v>9.626666666435208</c:v>
                </c:pt>
                <c:pt idx="56">
                  <c:v>9.451636363412424</c:v>
                </c:pt>
                <c:pt idx="57">
                  <c:v>9.282857142641515</c:v>
                </c:pt>
                <c:pt idx="58">
                  <c:v>9.119999999792245</c:v>
                </c:pt>
                <c:pt idx="59">
                  <c:v>8.962758620488264</c:v>
                </c:pt>
                <c:pt idx="60">
                  <c:v>8.810847457432846</c:v>
                </c:pt>
                <c:pt idx="61">
                  <c:v>8.663999999812484</c:v>
                </c:pt>
                <c:pt idx="62">
                  <c:v>8.52196721293267</c:v>
                </c:pt>
                <c:pt idx="63">
                  <c:v>8.384516128856315</c:v>
                </c:pt>
                <c:pt idx="64">
                  <c:v>8.251428571258474</c:v>
                </c:pt>
                <c:pt idx="65">
                  <c:v>8.122499999821946</c:v>
                </c:pt>
                <c:pt idx="66">
                  <c:v>7.997538461366132</c:v>
                </c:pt>
                <c:pt idx="67">
                  <c:v>7.876363636196767</c:v>
                </c:pt>
                <c:pt idx="68">
                  <c:v>7.758805969986775</c:v>
                </c:pt>
                <c:pt idx="69">
                  <c:v>7.644705882195468</c:v>
                </c:pt>
                <c:pt idx="70">
                  <c:v>7.533913043325574</c:v>
                </c:pt>
                <c:pt idx="71">
                  <c:v>7.426285714136852</c:v>
                </c:pt>
                <c:pt idx="72">
                  <c:v>7.321690140700612</c:v>
                </c:pt>
                <c:pt idx="73">
                  <c:v>7.219999999859761</c:v>
                </c:pt>
                <c:pt idx="74">
                  <c:v>7.121095890274069</c:v>
                </c:pt>
                <c:pt idx="75">
                  <c:v>7.024864864731872</c:v>
                </c:pt>
                <c:pt idx="76">
                  <c:v>6.931199999870746</c:v>
                </c:pt>
                <c:pt idx="77">
                  <c:v>6.839999999873694</c:v>
                </c:pt>
                <c:pt idx="78">
                  <c:v>6.751168831045989</c:v>
                </c:pt>
                <c:pt idx="79">
                  <c:v>6.664615384495871</c:v>
                </c:pt>
                <c:pt idx="80">
                  <c:v>6.580253164440058</c:v>
                </c:pt>
                <c:pt idx="81">
                  <c:v>6.497999999886189</c:v>
                </c:pt>
                <c:pt idx="82">
                  <c:v>6.417777777666945</c:v>
                </c:pt>
                <c:pt idx="83">
                  <c:v>6.3395121950139846</c:v>
                </c:pt>
                <c:pt idx="84">
                  <c:v>6.26313253001474</c:v>
                </c:pt>
                <c:pt idx="85">
                  <c:v>6.188571428468363</c:v>
                </c:pt>
                <c:pt idx="86">
                  <c:v>6.115764705774196</c:v>
                </c:pt>
                <c:pt idx="87">
                  <c:v>6.044651162685206</c:v>
                </c:pt>
                <c:pt idx="88">
                  <c:v>5.975172413690183</c:v>
                </c:pt>
                <c:pt idx="89">
                  <c:v>5.9072727271718115</c:v>
                </c:pt>
                <c:pt idx="90">
                  <c:v>5.840898876305987</c:v>
                </c:pt>
                <c:pt idx="91">
                  <c:v>5.775999999903819</c:v>
                </c:pt>
                <c:pt idx="92">
                  <c:v>5.712527472433094</c:v>
                </c:pt>
                <c:pt idx="93">
                  <c:v>5.6504347825165</c:v>
                </c:pt>
                <c:pt idx="94">
                  <c:v>5.589677419264756</c:v>
                </c:pt>
                <c:pt idx="95">
                  <c:v>5.530212765869408</c:v>
                </c:pt>
                <c:pt idx="96">
                  <c:v>5.471999999913529</c:v>
                </c:pt>
                <c:pt idx="97">
                  <c:v>5.4149999999154526</c:v>
                </c:pt>
                <c:pt idx="98">
                  <c:v>5.359175257649275</c:v>
                </c:pt>
                <c:pt idx="99">
                  <c:v>5.304489795837104</c:v>
                </c:pt>
                <c:pt idx="100">
                  <c:v>5.250909090829585</c:v>
                </c:pt>
                <c:pt idx="101">
                  <c:v>5.198399999922197</c:v>
                </c:pt>
                <c:pt idx="102">
                  <c:v>5.146930692992794</c:v>
                </c:pt>
                <c:pt idx="103">
                  <c:v>5.09647058816039</c:v>
                </c:pt>
                <c:pt idx="104">
                  <c:v>5.046990291188793</c:v>
                </c:pt>
                <c:pt idx="105">
                  <c:v>4.99846153838937</c:v>
                </c:pt>
                <c:pt idx="106">
                  <c:v>4.950857142786453</c:v>
                </c:pt>
                <c:pt idx="107">
                  <c:v>4.90415094332204</c:v>
                </c:pt>
                <c:pt idx="108">
                  <c:v>4.858317756936646</c:v>
                </c:pt>
                <c:pt idx="109">
                  <c:v>4.813333333262078</c:v>
                </c:pt>
                <c:pt idx="110">
                  <c:v>4.7691743118567524</c:v>
                </c:pt>
                <c:pt idx="111">
                  <c:v>4.725818181749388</c:v>
                </c:pt>
                <c:pt idx="112">
                  <c:v>4.683243243175782</c:v>
                </c:pt>
                <c:pt idx="113">
                  <c:v>4.641428571362406</c:v>
                </c:pt>
                <c:pt idx="114">
                  <c:v>4.600353982235691</c:v>
                </c:pt>
                <c:pt idx="115">
                  <c:v>4.559999999936037</c:v>
                </c:pt>
                <c:pt idx="116">
                  <c:v>4.520347826024194</c:v>
                </c:pt>
                <c:pt idx="117">
                  <c:v>4.481379310282958</c:v>
                </c:pt>
                <c:pt idx="118">
                  <c:v>4.4430769230161955</c:v>
                </c:pt>
                <c:pt idx="119">
                  <c:v>4.405423728753942</c:v>
                </c:pt>
                <c:pt idx="120">
                  <c:v>4.368403361285744</c:v>
                </c:pt>
                <c:pt idx="121">
                  <c:v>4.3319999999422665</c:v>
                </c:pt>
                <c:pt idx="122">
                  <c:v>4.296198347050737</c:v>
                </c:pt>
                <c:pt idx="123">
                  <c:v>4.260983606501435</c:v>
                </c:pt>
                <c:pt idx="124">
                  <c:v>4.226341463359678</c:v>
                </c:pt>
                <c:pt idx="125">
                  <c:v>4.192258064462135</c:v>
                </c:pt>
                <c:pt idx="126">
                  <c:v>4.158719999946706</c:v>
                </c:pt>
                <c:pt idx="127">
                  <c:v>4.125714285661911</c:v>
                </c:pt>
                <c:pt idx="128">
                  <c:v>4.093228346402009</c:v>
                </c:pt>
                <c:pt idx="129">
                  <c:v>4.061249999946016</c:v>
                </c:pt>
                <c:pt idx="130">
                  <c:v>4.029767441807388</c:v>
                </c:pt>
                <c:pt idx="131">
                  <c:v>3.998769230717038</c:v>
                </c:pt>
                <c:pt idx="132">
                  <c:v>3.968244274757617</c:v>
                </c:pt>
                <c:pt idx="133">
                  <c:v>3.9381818181311226</c:v>
                </c:pt>
                <c:pt idx="134">
                  <c:v>3.9085714285215607</c:v>
                </c:pt>
                <c:pt idx="135">
                  <c:v>3.8794029850253624</c:v>
                </c:pt>
                <c:pt idx="136">
                  <c:v>3.8506666666181957</c:v>
                </c:pt>
                <c:pt idx="137">
                  <c:v>3.8223529411287753</c:v>
                </c:pt>
                <c:pt idx="138">
                  <c:v>3.7944525546973917</c:v>
                </c:pt>
                <c:pt idx="139">
                  <c:v>3.766956521692741</c:v>
                </c:pt>
                <c:pt idx="140">
                  <c:v>3.739856115062252</c:v>
                </c:pt>
                <c:pt idx="141">
                  <c:v>3.7131428570977185</c:v>
                </c:pt>
                <c:pt idx="142">
                  <c:v>3.686808510593859</c:v>
                </c:pt>
                <c:pt idx="143">
                  <c:v>3.6608450703787794</c:v>
                </c:pt>
                <c:pt idx="144">
                  <c:v>3.635244755201488</c:v>
                </c:pt>
                <c:pt idx="145">
                  <c:v>3.6099999999573904</c:v>
                </c:pt>
                <c:pt idx="146">
                  <c:v>3.5851034482338955</c:v>
                </c:pt>
                <c:pt idx="147">
                  <c:v>3.5605479451639694</c:v>
                </c:pt>
                <c:pt idx="148">
                  <c:v>3.5363265305713534</c:v>
                </c:pt>
                <c:pt idx="149">
                  <c:v>3.512432432389786</c:v>
                </c:pt>
                <c:pt idx="150">
                  <c:v>3.488859060360497</c:v>
                </c:pt>
                <c:pt idx="151">
                  <c:v>3.4655999999584273</c:v>
                </c:pt>
                <c:pt idx="152">
                  <c:v>3.442649006581546</c:v>
                </c:pt>
                <c:pt idx="153">
                  <c:v>3.419999999959459</c:v>
                </c:pt>
                <c:pt idx="154">
                  <c:v>3.3976470587835683</c:v>
                </c:pt>
                <c:pt idx="155">
                  <c:v>3.375584415545023</c:v>
                </c:pt>
                <c:pt idx="156">
                  <c:v>3.353806451573914</c:v>
                </c:pt>
                <c:pt idx="157">
                  <c:v>3.3323076922692514</c:v>
                </c:pt>
                <c:pt idx="158">
                  <c:v>3.311082802509867</c:v>
                </c:pt>
                <c:pt idx="159">
                  <c:v>3.2901265822409558</c:v>
                </c:pt>
                <c:pt idx="160">
                  <c:v>3.2694339622271444</c:v>
                </c:pt>
                <c:pt idx="161">
                  <c:v>3.2489999999635018</c:v>
                </c:pt>
                <c:pt idx="162">
                  <c:v>3.2288198757402555</c:v>
                </c:pt>
                <c:pt idx="163">
                  <c:v>3.208888888853238</c:v>
                </c:pt>
                <c:pt idx="164">
                  <c:v>3.1892024539525607</c:v>
                </c:pt>
                <c:pt idx="165">
                  <c:v>3.169756097526142</c:v>
                </c:pt>
                <c:pt idx="166">
                  <c:v>3.150545454511086</c:v>
                </c:pt>
                <c:pt idx="167">
                  <c:v>3.131566265026329</c:v>
                </c:pt>
                <c:pt idx="168">
                  <c:v>3.112814371223889</c:v>
                </c:pt>
                <c:pt idx="169">
                  <c:v>3.09428571425256</c:v>
                </c:pt>
                <c:pt idx="170">
                  <c:v>3.075976331326416</c:v>
                </c:pt>
                <c:pt idx="171">
                  <c:v>3.0578823529069643</c:v>
                </c:pt>
                <c:pt idx="172">
                  <c:v>3.0399999999662284</c:v>
                </c:pt>
                <c:pt idx="173">
                  <c:v>3.02232558136201</c:v>
                </c:pt>
                <c:pt idx="174">
                  <c:v>3.004855491296442</c:v>
                </c:pt>
                <c:pt idx="175">
                  <c:v>2.9875862068639325</c:v>
                </c:pt>
                <c:pt idx="176">
                  <c:v>2.970514285682078</c:v>
                </c:pt>
                <c:pt idx="177">
                  <c:v>2.9536363636044407</c:v>
                </c:pt>
                <c:pt idx="178">
                  <c:v>2.9369491525108486</c:v>
                </c:pt>
                <c:pt idx="179">
                  <c:v>2.920449438171114</c:v>
                </c:pt>
                <c:pt idx="180">
                  <c:v>2.9041340781814267</c:v>
                </c:pt>
                <c:pt idx="181">
                  <c:v>2.8879999999695154</c:v>
                </c:pt>
              </c:numCache>
            </c:numRef>
          </c:yVal>
          <c:smooth val="1"/>
        </c:ser>
        <c:axId val="66707853"/>
        <c:axId val="63499766"/>
      </c:scatterChart>
      <c:valAx>
        <c:axId val="66707853"/>
        <c:scaling>
          <c:orientation val="minMax"/>
          <c:max val="60.1"/>
          <c:min val="59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499766"/>
        <c:crosses val="autoZero"/>
        <c:crossBetween val="midCat"/>
        <c:dispUnits/>
        <c:majorUnit val="0.02000000000000001"/>
        <c:minorUnit val="0.02000000000000001"/>
      </c:valAx>
      <c:valAx>
        <c:axId val="63499766"/>
        <c:scaling>
          <c:orientation val="minMax"/>
          <c:max val="50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07853"/>
        <c:crosses val="autoZero"/>
        <c:crossBetween val="midCat"/>
        <c:dispUnits/>
        <c:majorUnit val="100"/>
        <c:minorUnit val="100"/>
      </c:valAx>
      <c:spPr>
        <a:solidFill>
          <a:srgbClr val="CCFFFF"/>
        </a:solidFill>
        <a:ln w="12700">
          <a:solidFill>
            <a:srgbClr val="C0C0C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7275"/>
          <c:y val="0.929"/>
          <c:w val="0.699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0.07025</cdr:y>
    </cdr:from>
    <cdr:to>
      <cdr:x>0.52475</cdr:x>
      <cdr:y>0.84325</cdr:y>
    </cdr:to>
    <cdr:sp>
      <cdr:nvSpPr>
        <cdr:cNvPr id="1" name="Line 1"/>
        <cdr:cNvSpPr>
          <a:spLocks/>
        </cdr:cNvSpPr>
      </cdr:nvSpPr>
      <cdr:spPr>
        <a:xfrm>
          <a:off x="4552950" y="409575"/>
          <a:ext cx="0" cy="4581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0.0615</cdr:x>
      <cdr:y>0.05275</cdr:y>
    </cdr:to>
    <cdr:sp textlink="Parameters!$A$4">
      <cdr:nvSpPr>
        <cdr:cNvPr id="2" name="Rectangle 4"/>
        <cdr:cNvSpPr>
          <a:spLocks/>
        </cdr:cNvSpPr>
      </cdr:nvSpPr>
      <cdr:spPr>
        <a:xfrm>
          <a:off x="0" y="0"/>
          <a:ext cx="533400" cy="31432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BA-01</a:t>
          </a:r>
        </a:p>
      </cdr:txBody>
    </cdr:sp>
  </cdr:relSizeAnchor>
  <cdr:relSizeAnchor xmlns:cdr="http://schemas.openxmlformats.org/drawingml/2006/chartDrawing">
    <cdr:from>
      <cdr:x>0.0615</cdr:x>
      <cdr:y>0</cdr:y>
    </cdr:from>
    <cdr:to>
      <cdr:x>0.12075</cdr:x>
      <cdr:y>0.05275</cdr:y>
    </cdr:to>
    <cdr:sp textlink="Parameters!$B$4">
      <cdr:nvSpPr>
        <cdr:cNvPr id="3" name="Rectangle 5"/>
        <cdr:cNvSpPr>
          <a:spLocks/>
        </cdr:cNvSpPr>
      </cdr:nvSpPr>
      <cdr:spPr>
        <a:xfrm>
          <a:off x="533400" y="0"/>
          <a:ext cx="514350" cy="31432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-100</a:t>
          </a:r>
        </a:p>
      </cdr:txBody>
    </cdr:sp>
  </cdr:relSizeAnchor>
  <cdr:relSizeAnchor xmlns:cdr="http://schemas.openxmlformats.org/drawingml/2006/chartDrawing">
    <cdr:from>
      <cdr:x>0.12075</cdr:x>
      <cdr:y>0</cdr:y>
    </cdr:from>
    <cdr:to>
      <cdr:x>0.24425</cdr:x>
      <cdr:y>0.056</cdr:y>
    </cdr:to>
    <cdr:sp>
      <cdr:nvSpPr>
        <cdr:cNvPr id="4" name="Text Box 7"/>
        <cdr:cNvSpPr txBox="1">
          <a:spLocks noChangeArrowheads="1"/>
        </cdr:cNvSpPr>
      </cdr:nvSpPr>
      <cdr:spPr>
        <a:xfrm>
          <a:off x="1047750" y="0"/>
          <a:ext cx="1076325" cy="33337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MW/0.1 Hz Frequency Bias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0.0695</cdr:y>
    </cdr:from>
    <cdr:to>
      <cdr:x>0.52475</cdr:x>
      <cdr:y>0.847</cdr:y>
    </cdr:to>
    <cdr:sp>
      <cdr:nvSpPr>
        <cdr:cNvPr id="1" name="Line 1"/>
        <cdr:cNvSpPr>
          <a:spLocks/>
        </cdr:cNvSpPr>
      </cdr:nvSpPr>
      <cdr:spPr>
        <a:xfrm>
          <a:off x="4552950" y="409575"/>
          <a:ext cx="0" cy="461010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0.436</cdr:x>
      <cdr:y>0.071</cdr:y>
    </cdr:from>
    <cdr:to>
      <cdr:x>0.436</cdr:x>
      <cdr:y>0.8495</cdr:y>
    </cdr:to>
    <cdr:sp>
      <cdr:nvSpPr>
        <cdr:cNvPr id="2" name="Line 3"/>
        <cdr:cNvSpPr>
          <a:spLocks/>
        </cdr:cNvSpPr>
      </cdr:nvSpPr>
      <cdr:spPr>
        <a:xfrm>
          <a:off x="3781425" y="419100"/>
          <a:ext cx="0" cy="46101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0.06125</cdr:x>
      <cdr:y>0.052</cdr:y>
    </cdr:to>
    <cdr:sp textlink="Parameters!$A$4">
      <cdr:nvSpPr>
        <cdr:cNvPr id="3" name="Rectangle 4"/>
        <cdr:cNvSpPr>
          <a:spLocks/>
        </cdr:cNvSpPr>
      </cdr:nvSpPr>
      <cdr:spPr>
        <a:xfrm>
          <a:off x="0" y="0"/>
          <a:ext cx="533400" cy="30480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BA-01</a:t>
          </a:r>
        </a:p>
      </cdr:txBody>
    </cdr:sp>
  </cdr:relSizeAnchor>
  <cdr:relSizeAnchor xmlns:cdr="http://schemas.openxmlformats.org/drawingml/2006/chartDrawing">
    <cdr:from>
      <cdr:x>0.06125</cdr:x>
      <cdr:y>0</cdr:y>
    </cdr:from>
    <cdr:to>
      <cdr:x>0.12075</cdr:x>
      <cdr:y>0.052</cdr:y>
    </cdr:to>
    <cdr:sp textlink="Parameters!$B$4">
      <cdr:nvSpPr>
        <cdr:cNvPr id="4" name="Rectangle 5"/>
        <cdr:cNvSpPr>
          <a:spLocks/>
        </cdr:cNvSpPr>
      </cdr:nvSpPr>
      <cdr:spPr>
        <a:xfrm>
          <a:off x="523875" y="0"/>
          <a:ext cx="514350" cy="30480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-100</a:t>
          </a:r>
        </a:p>
      </cdr:txBody>
    </cdr:sp>
  </cdr:relSizeAnchor>
  <cdr:relSizeAnchor xmlns:cdr="http://schemas.openxmlformats.org/drawingml/2006/chartDrawing">
    <cdr:from>
      <cdr:x>0.12075</cdr:x>
      <cdr:y>0</cdr:y>
    </cdr:from>
    <cdr:to>
      <cdr:x>0.24425</cdr:x>
      <cdr:y>0.05525</cdr:y>
    </cdr:to>
    <cdr:sp>
      <cdr:nvSpPr>
        <cdr:cNvPr id="5" name="Text Box 6"/>
        <cdr:cNvSpPr txBox="1">
          <a:spLocks noChangeArrowheads="1"/>
        </cdr:cNvSpPr>
      </cdr:nvSpPr>
      <cdr:spPr>
        <a:xfrm>
          <a:off x="1047750" y="0"/>
          <a:ext cx="1076325" cy="32385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MW/0.1 Hz Frequency Bias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0.0695</cdr:y>
    </cdr:from>
    <cdr:to>
      <cdr:x>0.52475</cdr:x>
      <cdr:y>0.847</cdr:y>
    </cdr:to>
    <cdr:sp>
      <cdr:nvSpPr>
        <cdr:cNvPr id="1" name="Line 1"/>
        <cdr:cNvSpPr>
          <a:spLocks/>
        </cdr:cNvSpPr>
      </cdr:nvSpPr>
      <cdr:spPr>
        <a:xfrm>
          <a:off x="4552950" y="409575"/>
          <a:ext cx="0" cy="461010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0.61275</cdr:x>
      <cdr:y>0.071</cdr:y>
    </cdr:from>
    <cdr:to>
      <cdr:x>0.61275</cdr:x>
      <cdr:y>0.8495</cdr:y>
    </cdr:to>
    <cdr:sp>
      <cdr:nvSpPr>
        <cdr:cNvPr id="2" name="Line 3"/>
        <cdr:cNvSpPr>
          <a:spLocks/>
        </cdr:cNvSpPr>
      </cdr:nvSpPr>
      <cdr:spPr>
        <a:xfrm>
          <a:off x="5314950" y="419100"/>
          <a:ext cx="0" cy="46101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0.06125</cdr:x>
      <cdr:y>0.052</cdr:y>
    </cdr:to>
    <cdr:sp textlink="Parameters!$A$4">
      <cdr:nvSpPr>
        <cdr:cNvPr id="3" name="Rectangle 4"/>
        <cdr:cNvSpPr>
          <a:spLocks/>
        </cdr:cNvSpPr>
      </cdr:nvSpPr>
      <cdr:spPr>
        <a:xfrm>
          <a:off x="0" y="0"/>
          <a:ext cx="533400" cy="30480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BA-01</a:t>
          </a:r>
        </a:p>
      </cdr:txBody>
    </cdr:sp>
  </cdr:relSizeAnchor>
  <cdr:relSizeAnchor xmlns:cdr="http://schemas.openxmlformats.org/drawingml/2006/chartDrawing">
    <cdr:from>
      <cdr:x>0.06125</cdr:x>
      <cdr:y>0</cdr:y>
    </cdr:from>
    <cdr:to>
      <cdr:x>0.12075</cdr:x>
      <cdr:y>0.052</cdr:y>
    </cdr:to>
    <cdr:sp textlink="Parameters!$B$4">
      <cdr:nvSpPr>
        <cdr:cNvPr id="4" name="Rectangle 5"/>
        <cdr:cNvSpPr>
          <a:spLocks/>
        </cdr:cNvSpPr>
      </cdr:nvSpPr>
      <cdr:spPr>
        <a:xfrm>
          <a:off x="523875" y="0"/>
          <a:ext cx="514350" cy="30480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-100</a:t>
          </a:r>
        </a:p>
      </cdr:txBody>
    </cdr:sp>
  </cdr:relSizeAnchor>
  <cdr:relSizeAnchor xmlns:cdr="http://schemas.openxmlformats.org/drawingml/2006/chartDrawing">
    <cdr:from>
      <cdr:x>0.12075</cdr:x>
      <cdr:y>0</cdr:y>
    </cdr:from>
    <cdr:to>
      <cdr:x>0.24425</cdr:x>
      <cdr:y>0.05525</cdr:y>
    </cdr:to>
    <cdr:sp>
      <cdr:nvSpPr>
        <cdr:cNvPr id="5" name="Text Box 6"/>
        <cdr:cNvSpPr txBox="1">
          <a:spLocks noChangeArrowheads="1"/>
        </cdr:cNvSpPr>
      </cdr:nvSpPr>
      <cdr:spPr>
        <a:xfrm>
          <a:off x="1047750" y="0"/>
          <a:ext cx="1076325" cy="32385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MW/0.1 Hz Frequency Bias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19" customWidth="1"/>
    <col min="2" max="2" width="9.7109375" style="3" bestFit="1" customWidth="1"/>
    <col min="3" max="3" width="17.421875" style="3" customWidth="1"/>
    <col min="4" max="4" width="11.00390625" style="3" bestFit="1" customWidth="1"/>
    <col min="5" max="5" width="11.421875" style="3" hidden="1" customWidth="1"/>
    <col min="6" max="6" width="10.140625" style="17" bestFit="1" customWidth="1"/>
    <col min="7" max="8" width="10.140625" style="17" customWidth="1"/>
    <col min="9" max="9" width="10.57421875" style="3" bestFit="1" customWidth="1"/>
    <col min="10" max="11" width="10.57421875" style="3" customWidth="1"/>
    <col min="12" max="12" width="13.00390625" style="25" customWidth="1"/>
    <col min="13" max="13" width="11.7109375" style="25" customWidth="1"/>
    <col min="14" max="14" width="10.7109375" style="25" customWidth="1"/>
    <col min="15" max="16" width="9.7109375" style="18" customWidth="1"/>
    <col min="17" max="19" width="11.421875" style="30" customWidth="1"/>
    <col min="20" max="16384" width="9.140625" style="3" customWidth="1"/>
  </cols>
  <sheetData>
    <row r="1" spans="1:11" ht="13.5" thickBot="1">
      <c r="A1" s="16" t="s">
        <v>31</v>
      </c>
      <c r="J1" s="25"/>
      <c r="K1" s="25"/>
    </row>
    <row r="2" spans="1:19" ht="12.75">
      <c r="A2" s="1" t="s">
        <v>12</v>
      </c>
      <c r="B2" s="2" t="s">
        <v>11</v>
      </c>
      <c r="C2" s="9" t="s">
        <v>32</v>
      </c>
      <c r="D2" s="2">
        <v>2016</v>
      </c>
      <c r="E2" s="10" t="s">
        <v>15</v>
      </c>
      <c r="F2" s="11"/>
      <c r="G2" s="12"/>
      <c r="H2" s="29" t="s">
        <v>22</v>
      </c>
      <c r="I2" s="29" t="s">
        <v>23</v>
      </c>
      <c r="J2" s="25"/>
      <c r="K2" s="25"/>
      <c r="S2" s="28"/>
    </row>
    <row r="3" spans="1:19" ht="12.75">
      <c r="A3" s="4" t="s">
        <v>13</v>
      </c>
      <c r="B3" s="5" t="s">
        <v>8</v>
      </c>
      <c r="C3" s="13" t="s">
        <v>8</v>
      </c>
      <c r="D3" s="6" t="s">
        <v>14</v>
      </c>
      <c r="E3" s="14"/>
      <c r="F3" s="5" t="s">
        <v>16</v>
      </c>
      <c r="G3" s="15" t="s">
        <v>17</v>
      </c>
      <c r="H3" s="26" t="s">
        <v>24</v>
      </c>
      <c r="I3" s="26" t="s">
        <v>24</v>
      </c>
      <c r="J3" s="25"/>
      <c r="K3" s="25"/>
      <c r="S3" s="31"/>
    </row>
    <row r="4" spans="1:19" ht="13.5" thickBot="1">
      <c r="A4" s="22" t="s">
        <v>21</v>
      </c>
      <c r="B4" s="8">
        <v>-100</v>
      </c>
      <c r="C4" s="23">
        <v>-1636.44</v>
      </c>
      <c r="D4" s="24">
        <f>16.5*I4*SQRT(B4*(C4))</f>
        <v>48.72556095018302</v>
      </c>
      <c r="E4" s="23"/>
      <c r="F4" s="34">
        <v>59.9316</v>
      </c>
      <c r="G4" s="35">
        <v>60.0684</v>
      </c>
      <c r="H4" s="27">
        <v>0.0228</v>
      </c>
      <c r="I4" s="27">
        <v>0.0073</v>
      </c>
      <c r="J4" s="25"/>
      <c r="K4" s="25"/>
      <c r="S4" s="28"/>
    </row>
    <row r="5" spans="1:3" ht="12.75">
      <c r="A5" s="16" t="s">
        <v>19</v>
      </c>
      <c r="B5" s="7"/>
      <c r="C5" s="7"/>
    </row>
    <row r="6" spans="3:4" ht="12.75">
      <c r="C6" s="7"/>
      <c r="D6" s="7"/>
    </row>
    <row r="7" spans="1:19" ht="51">
      <c r="A7" s="19" t="s">
        <v>6</v>
      </c>
      <c r="B7" s="3" t="s">
        <v>7</v>
      </c>
      <c r="C7" s="3" t="s">
        <v>20</v>
      </c>
      <c r="D7" s="3" t="s">
        <v>10</v>
      </c>
      <c r="E7" s="3" t="s">
        <v>9</v>
      </c>
      <c r="F7" s="32" t="s">
        <v>25</v>
      </c>
      <c r="G7" s="32" t="s">
        <v>26</v>
      </c>
      <c r="H7" s="32" t="s">
        <v>27</v>
      </c>
      <c r="I7" s="32" t="s">
        <v>28</v>
      </c>
      <c r="J7" s="32" t="s">
        <v>29</v>
      </c>
      <c r="K7" s="32" t="s">
        <v>30</v>
      </c>
      <c r="L7" s="25" t="s">
        <v>0</v>
      </c>
      <c r="M7" s="25" t="s">
        <v>1</v>
      </c>
      <c r="N7" s="25" t="s">
        <v>2</v>
      </c>
      <c r="O7" s="33" t="s">
        <v>18</v>
      </c>
      <c r="P7" s="33" t="s">
        <v>18</v>
      </c>
      <c r="Q7" s="30" t="s">
        <v>3</v>
      </c>
      <c r="R7" s="30" t="s">
        <v>4</v>
      </c>
      <c r="S7" s="30" t="s">
        <v>5</v>
      </c>
    </row>
    <row r="8" spans="1:19" ht="12.75">
      <c r="A8" s="19">
        <f>IF(F8=-99999,I8,IF(F8&lt;0,F8,I8))</f>
        <v>-23.39279988303355</v>
      </c>
      <c r="B8" s="3">
        <f>+D8-E8</f>
        <v>-0.20000000000000284</v>
      </c>
      <c r="C8" s="3">
        <f aca="true" t="shared" si="0" ref="C8:C71">+$B$4</f>
        <v>-100</v>
      </c>
      <c r="D8" s="3">
        <v>59.8</v>
      </c>
      <c r="E8" s="3">
        <v>60</v>
      </c>
      <c r="F8" s="20">
        <f>IF((D8-60)&lt;=0,(-10*C8)*($F$4-60)^2/(D8-60-0.000000001),"")</f>
        <v>-23.39279988303355</v>
      </c>
      <c r="G8" s="20">
        <f>IF((D8-59.98)&lt;=0,(-10*C8)*(($F$4-0.02)-59.98)^2/(D8-59.98-0.000000001),"")</f>
        <v>-25.991999855597687</v>
      </c>
      <c r="H8" s="20">
        <f>IF((D8-60.02)&lt;=0,(-10*C8)*(($F$4+0.02)-60.02)^2/(D8-60.02-0.000000001),"")</f>
        <v>-21.266181721514855</v>
      </c>
      <c r="I8" s="21">
        <f>IF((D8-60)&gt;0,(-10*C8)*($G$4-60)^2/(D8-60),"")</f>
      </c>
      <c r="J8" s="21">
        <f>IF((D8-59.98)&gt;0,(-10*C8)*($G$4-59.98)^2/(D8-59.98),"")</f>
      </c>
      <c r="K8" s="21">
        <f>IF((D8-60.02)&gt;0,(-10*C8)*($G$4-60.02)^2/(D8-60.02),"")</f>
      </c>
      <c r="L8" s="25">
        <f aca="true" t="shared" si="1" ref="L8:L71">(-10*C8/B8)*($H$4*$H$4)</f>
        <v>-2.5991999999999633</v>
      </c>
      <c r="M8" s="25">
        <f aca="true" t="shared" si="2" ref="M8:M71">(-10*C8/(B8+0.02))*($H$4*$H$4)</f>
        <v>-2.8879999999999546</v>
      </c>
      <c r="N8" s="25">
        <f aca="true" t="shared" si="3" ref="N8:N71">(-10*C8/(B8-0.02))*($H$4*$H$4)</f>
        <v>-2.3629090909090604</v>
      </c>
      <c r="O8" s="18">
        <f aca="true" t="shared" si="4" ref="O8:O71">-$D$4</f>
        <v>-48.72556095018302</v>
      </c>
      <c r="P8" s="18">
        <f aca="true" t="shared" si="5" ref="P8:P71">+$D$4</f>
        <v>48.72556095018302</v>
      </c>
      <c r="Q8" s="30">
        <f aca="true" t="shared" si="6" ref="Q8:Q71">(2-(A8*B8)/(-10*C8*$H$4*$H$4))*100</f>
        <v>-699.9999954999184</v>
      </c>
      <c r="R8" s="30">
        <f>IF(G8&lt;=0,(2-(G8*(B8+0.02))/(-10*C8*$H$4*$H$4))*100,(2-(J8*(B8+0.02))/(-10*C8*$H$4*$H$4))*100)</f>
        <v>-699.9999949999341</v>
      </c>
      <c r="S8" s="30">
        <f>IF(H8&lt;=0,(2-(H8*(B8-0.02))/(-10*C8*$H$4*$H$4))*100,(2-(K8*(B8-0.02))/(-10*C8*$H$4*$H$4))*100)</f>
        <v>-699.9999959089965</v>
      </c>
    </row>
    <row r="9" spans="1:19" ht="12.75">
      <c r="A9" s="19">
        <f aca="true" t="shared" si="7" ref="A9:A72">IF(F9=-99999,I9,IF(F9&lt;0,F9,I9))</f>
        <v>-23.5103516406496</v>
      </c>
      <c r="B9" s="3">
        <f aca="true" t="shared" si="8" ref="B9:B72">+D9-E9</f>
        <v>-0.19899999999999807</v>
      </c>
      <c r="C9" s="3">
        <f t="shared" si="0"/>
        <v>-100</v>
      </c>
      <c r="D9" s="3">
        <v>59.801</v>
      </c>
      <c r="E9" s="3">
        <v>60</v>
      </c>
      <c r="F9" s="20">
        <f aca="true" t="shared" si="9" ref="F9:F72">IF((D9-60)&lt;=0,(-10*C9)*($F$4-60)^2/(D9-60-0.000000001),"")</f>
        <v>-23.5103516406496</v>
      </c>
      <c r="G9" s="20">
        <f aca="true" t="shared" si="10" ref="G9:G72">IF((D9-59.98)&lt;=0,(-10*C9)*(($F$4-0.02)-59.98)^2/(D9-59.98-0.000000001),"")</f>
        <v>-26.137206557891073</v>
      </c>
      <c r="H9" s="20">
        <f aca="true" t="shared" si="11" ref="H9:H72">IF((D9-60.02)&lt;=0,(-10*C9)*(($F$4+0.02)-60.02)^2/(D9-60.02-0.000000001),"")</f>
        <v>-21.363287573681568</v>
      </c>
      <c r="I9" s="21">
        <f aca="true" t="shared" si="12" ref="I9:I72">IF((D9-60)&gt;0,(-10*C9)*($G$4-60)^2/(D9-60),"")</f>
      </c>
      <c r="J9" s="21">
        <f aca="true" t="shared" si="13" ref="J9:J72">IF((D9-59.98)&gt;0,(-10*C9)*($G$4-59.98)^2/(D9-59.98),"")</f>
      </c>
      <c r="K9" s="21">
        <f aca="true" t="shared" si="14" ref="K9:K72">IF((D9-60.02)&gt;0,(-10*C9)*($G$4-60.02)^2/(D9-60.02),"")</f>
      </c>
      <c r="L9" s="25">
        <f t="shared" si="1"/>
        <v>-2.6122613065326887</v>
      </c>
      <c r="M9" s="25">
        <f t="shared" si="2"/>
        <v>-2.904134078212322</v>
      </c>
      <c r="N9" s="25">
        <f t="shared" si="3"/>
        <v>-2.3736986301370075</v>
      </c>
      <c r="O9" s="18">
        <f t="shared" si="4"/>
        <v>-48.72556095018302</v>
      </c>
      <c r="P9" s="18">
        <f t="shared" si="5"/>
        <v>48.72556095018302</v>
      </c>
      <c r="Q9" s="30">
        <f t="shared" si="6"/>
        <v>-699.9999954773052</v>
      </c>
      <c r="R9" s="30">
        <f aca="true" t="shared" si="15" ref="R9:R72">IF(G9&lt;=0,(2-(G9*(B9+0.02))/(-10*C9*$H$4*$H$4))*100,(2-(J9*(B9+0.02))/(-10*C9*$H$4*$H$4))*100)</f>
        <v>-699.9999949720012</v>
      </c>
      <c r="S9" s="30">
        <f aca="true" t="shared" si="16" ref="S9:S72">IF(H9&lt;=0,(2-(H9*(B9-0.02))/(-10*C9*$H$4*$H$4))*100,(2-(K9*(B9-0.02))/(-10*C9*$H$4*$H$4))*100)</f>
        <v>-699.9999958903164</v>
      </c>
    </row>
    <row r="10" spans="1:19" ht="12.75">
      <c r="A10" s="19">
        <f t="shared" si="7"/>
        <v>-23.62909078974988</v>
      </c>
      <c r="B10" s="3">
        <f t="shared" si="8"/>
        <v>-0.1980000000000004</v>
      </c>
      <c r="C10" s="3">
        <f t="shared" si="0"/>
        <v>-100</v>
      </c>
      <c r="D10" s="3">
        <v>59.802</v>
      </c>
      <c r="E10" s="3">
        <v>60</v>
      </c>
      <c r="F10" s="20">
        <f t="shared" si="9"/>
        <v>-23.62909078974988</v>
      </c>
      <c r="G10" s="20">
        <f t="shared" si="10"/>
        <v>-26.284044796155076</v>
      </c>
      <c r="H10" s="20">
        <f t="shared" si="11"/>
        <v>-21.461284305221177</v>
      </c>
      <c r="I10" s="21">
        <f t="shared" si="12"/>
      </c>
      <c r="J10" s="21">
        <f t="shared" si="13"/>
      </c>
      <c r="K10" s="21">
        <f t="shared" si="14"/>
      </c>
      <c r="L10" s="25">
        <f t="shared" si="1"/>
        <v>-2.62545454545454</v>
      </c>
      <c r="M10" s="25">
        <f t="shared" si="2"/>
        <v>-2.920449438202241</v>
      </c>
      <c r="N10" s="25">
        <f t="shared" si="3"/>
        <v>-2.384587155963299</v>
      </c>
      <c r="O10" s="18">
        <f t="shared" si="4"/>
        <v>-48.72556095018302</v>
      </c>
      <c r="P10" s="18">
        <f t="shared" si="5"/>
        <v>48.72556095018302</v>
      </c>
      <c r="Q10" s="30">
        <f t="shared" si="6"/>
        <v>-699.9999954544638</v>
      </c>
      <c r="R10" s="30">
        <f t="shared" si="15"/>
        <v>-699.9999949437545</v>
      </c>
      <c r="S10" s="30">
        <f t="shared" si="16"/>
        <v>-699.999995871465</v>
      </c>
    </row>
    <row r="11" spans="1:19" ht="12.75">
      <c r="A11" s="19">
        <f t="shared" si="7"/>
        <v>-23.749035412438964</v>
      </c>
      <c r="B11" s="3">
        <f t="shared" si="8"/>
        <v>-0.19700000000000273</v>
      </c>
      <c r="C11" s="3">
        <f t="shared" si="0"/>
        <v>-100</v>
      </c>
      <c r="D11" s="3">
        <v>59.803</v>
      </c>
      <c r="E11" s="3">
        <v>60</v>
      </c>
      <c r="F11" s="20">
        <f t="shared" si="9"/>
        <v>-23.749035412438964</v>
      </c>
      <c r="G11" s="20">
        <f t="shared" si="10"/>
        <v>-26.432542223542626</v>
      </c>
      <c r="H11" s="20">
        <f t="shared" si="11"/>
        <v>-21.560184232439013</v>
      </c>
      <c r="I11" s="21">
        <f t="shared" si="12"/>
      </c>
      <c r="J11" s="21">
        <f t="shared" si="13"/>
      </c>
      <c r="K11" s="21">
        <f t="shared" si="14"/>
      </c>
      <c r="L11" s="25">
        <f t="shared" si="1"/>
        <v>-2.638781725888289</v>
      </c>
      <c r="M11" s="25">
        <f t="shared" si="2"/>
        <v>-2.9369491525423275</v>
      </c>
      <c r="N11" s="25">
        <f t="shared" si="3"/>
        <v>-2.3955760368663297</v>
      </c>
      <c r="O11" s="18">
        <f t="shared" si="4"/>
        <v>-48.72556095018302</v>
      </c>
      <c r="P11" s="18">
        <f t="shared" si="5"/>
        <v>48.72556095018302</v>
      </c>
      <c r="Q11" s="30">
        <f t="shared" si="6"/>
        <v>-699.9999954313905</v>
      </c>
      <c r="R11" s="30">
        <f t="shared" si="15"/>
        <v>-699.9999949151887</v>
      </c>
      <c r="S11" s="30">
        <f t="shared" si="16"/>
        <v>-699.9999958524398</v>
      </c>
    </row>
    <row r="12" spans="1:19" ht="12.75">
      <c r="A12" s="19">
        <f t="shared" si="7"/>
        <v>-23.870203959843987</v>
      </c>
      <c r="B12" s="3">
        <f t="shared" si="8"/>
        <v>-0.19599999999999795</v>
      </c>
      <c r="C12" s="3">
        <f t="shared" si="0"/>
        <v>-100</v>
      </c>
      <c r="D12" s="3">
        <v>59.804</v>
      </c>
      <c r="E12" s="3">
        <v>60</v>
      </c>
      <c r="F12" s="20">
        <f t="shared" si="9"/>
        <v>-23.870203959843987</v>
      </c>
      <c r="G12" s="20">
        <f t="shared" si="10"/>
        <v>-26.582727121687427</v>
      </c>
      <c r="H12" s="20">
        <f t="shared" si="11"/>
        <v>-21.65999989972015</v>
      </c>
      <c r="I12" s="21">
        <f t="shared" si="12"/>
      </c>
      <c r="J12" s="21">
        <f t="shared" si="13"/>
      </c>
      <c r="K12" s="21">
        <f t="shared" si="14"/>
      </c>
      <c r="L12" s="25">
        <f t="shared" si="1"/>
        <v>-2.6522448979592115</v>
      </c>
      <c r="M12" s="25">
        <f t="shared" si="2"/>
        <v>-2.953636363636398</v>
      </c>
      <c r="N12" s="25">
        <f t="shared" si="3"/>
        <v>-2.40666666666669</v>
      </c>
      <c r="O12" s="18">
        <f t="shared" si="4"/>
        <v>-48.72556095018302</v>
      </c>
      <c r="P12" s="18">
        <f t="shared" si="5"/>
        <v>48.72556095018302</v>
      </c>
      <c r="Q12" s="30">
        <f t="shared" si="6"/>
        <v>-699.9999954080816</v>
      </c>
      <c r="R12" s="30">
        <f t="shared" si="15"/>
        <v>-699.9999948862982</v>
      </c>
      <c r="S12" s="30">
        <f t="shared" si="16"/>
        <v>-699.9999958332385</v>
      </c>
    </row>
    <row r="13" spans="1:19" ht="12.75">
      <c r="A13" s="19">
        <f t="shared" si="7"/>
        <v>-23.992615261574123</v>
      </c>
      <c r="B13" s="3">
        <f t="shared" si="8"/>
        <v>-0.19500000000000028</v>
      </c>
      <c r="C13" s="3">
        <f t="shared" si="0"/>
        <v>-100</v>
      </c>
      <c r="D13" s="3">
        <v>59.805</v>
      </c>
      <c r="E13" s="3">
        <v>60</v>
      </c>
      <c r="F13" s="20">
        <f t="shared" si="9"/>
        <v>-23.992615261574123</v>
      </c>
      <c r="G13" s="20">
        <f t="shared" si="10"/>
        <v>-26.73462841865728</v>
      </c>
      <c r="H13" s="20">
        <f t="shared" si="11"/>
        <v>-21.760744084831433</v>
      </c>
      <c r="I13" s="21">
        <f t="shared" si="12"/>
      </c>
      <c r="J13" s="21">
        <f t="shared" si="13"/>
      </c>
      <c r="K13" s="21">
        <f t="shared" si="14"/>
      </c>
      <c r="L13" s="25">
        <f t="shared" si="1"/>
        <v>-2.66584615384615</v>
      </c>
      <c r="M13" s="25">
        <f t="shared" si="2"/>
        <v>-2.9705142857142808</v>
      </c>
      <c r="N13" s="25">
        <f t="shared" si="3"/>
        <v>-2.417860465116276</v>
      </c>
      <c r="O13" s="18">
        <f t="shared" si="4"/>
        <v>-48.72556095018302</v>
      </c>
      <c r="P13" s="18">
        <f t="shared" si="5"/>
        <v>48.72556095018302</v>
      </c>
      <c r="Q13" s="30">
        <f t="shared" si="6"/>
        <v>-699.9999953845336</v>
      </c>
      <c r="R13" s="30">
        <f t="shared" si="15"/>
        <v>-699.9999948570775</v>
      </c>
      <c r="S13" s="30">
        <f t="shared" si="16"/>
        <v>-699.9999958138586</v>
      </c>
    </row>
    <row r="14" spans="1:19" ht="12.75">
      <c r="A14" s="19">
        <f t="shared" si="7"/>
        <v>-24.11628853548054</v>
      </c>
      <c r="B14" s="3">
        <f t="shared" si="8"/>
        <v>-0.19400000000000261</v>
      </c>
      <c r="C14" s="3">
        <f t="shared" si="0"/>
        <v>-100</v>
      </c>
      <c r="D14" s="3">
        <v>59.806</v>
      </c>
      <c r="E14" s="3">
        <v>60</v>
      </c>
      <c r="F14" s="20">
        <f t="shared" si="9"/>
        <v>-24.11628853548054</v>
      </c>
      <c r="G14" s="20">
        <f t="shared" si="10"/>
        <v>-26.88827570753629</v>
      </c>
      <c r="H14" s="20">
        <f t="shared" si="11"/>
        <v>-21.862429804378603</v>
      </c>
      <c r="I14" s="21">
        <f t="shared" si="12"/>
      </c>
      <c r="J14" s="21">
        <f t="shared" si="13"/>
      </c>
      <c r="K14" s="21">
        <f t="shared" si="14"/>
      </c>
      <c r="L14" s="25">
        <f t="shared" si="1"/>
        <v>-2.6795876288659435</v>
      </c>
      <c r="M14" s="25">
        <f t="shared" si="2"/>
        <v>-2.987586206896507</v>
      </c>
      <c r="N14" s="25">
        <f t="shared" si="3"/>
        <v>-2.4291588785046434</v>
      </c>
      <c r="O14" s="18">
        <f t="shared" si="4"/>
        <v>-48.72556095018302</v>
      </c>
      <c r="P14" s="18">
        <f t="shared" si="5"/>
        <v>48.72556095018302</v>
      </c>
      <c r="Q14" s="30">
        <f t="shared" si="6"/>
        <v>-699.9999953607432</v>
      </c>
      <c r="R14" s="30">
        <f t="shared" si="15"/>
        <v>-699.9999948275208</v>
      </c>
      <c r="S14" s="30">
        <f t="shared" si="16"/>
        <v>-699.9999957942978</v>
      </c>
    </row>
    <row r="15" spans="1:19" ht="12.75">
      <c r="A15" s="19">
        <f t="shared" si="7"/>
        <v>-24.24124339771184</v>
      </c>
      <c r="B15" s="3">
        <f t="shared" si="8"/>
        <v>-0.19299999999999784</v>
      </c>
      <c r="C15" s="3">
        <f t="shared" si="0"/>
        <v>-100</v>
      </c>
      <c r="D15" s="3">
        <v>59.807</v>
      </c>
      <c r="E15" s="3">
        <v>60</v>
      </c>
      <c r="F15" s="20">
        <f t="shared" si="9"/>
        <v>-24.24124339771184</v>
      </c>
      <c r="G15" s="20">
        <f t="shared" si="10"/>
        <v>-27.043699265641735</v>
      </c>
      <c r="H15" s="20">
        <f t="shared" si="11"/>
        <v>-21.965070319410728</v>
      </c>
      <c r="I15" s="21">
        <f t="shared" si="12"/>
      </c>
      <c r="J15" s="21">
        <f t="shared" si="13"/>
      </c>
      <c r="K15" s="21">
        <f t="shared" si="14"/>
      </c>
      <c r="L15" s="25">
        <f t="shared" si="1"/>
        <v>-2.693471502590704</v>
      </c>
      <c r="M15" s="25">
        <f t="shared" si="2"/>
        <v>-3.004855491329517</v>
      </c>
      <c r="N15" s="25">
        <f t="shared" si="3"/>
        <v>-2.4405633802817155</v>
      </c>
      <c r="O15" s="18">
        <f t="shared" si="4"/>
        <v>-48.72556095018302</v>
      </c>
      <c r="P15" s="18">
        <f t="shared" si="5"/>
        <v>48.72556095018302</v>
      </c>
      <c r="Q15" s="30">
        <f t="shared" si="6"/>
        <v>-699.9999953367059</v>
      </c>
      <c r="R15" s="30">
        <f t="shared" si="15"/>
        <v>-699.9999947976227</v>
      </c>
      <c r="S15" s="30">
        <f t="shared" si="16"/>
        <v>-699.999995774553</v>
      </c>
    </row>
    <row r="16" spans="1:19" ht="12.75">
      <c r="A16" s="19">
        <f t="shared" si="7"/>
        <v>-24.36749987308371</v>
      </c>
      <c r="B16" s="3">
        <f t="shared" si="8"/>
        <v>-0.19200000000000017</v>
      </c>
      <c r="C16" s="3">
        <f t="shared" si="0"/>
        <v>-100</v>
      </c>
      <c r="D16" s="3">
        <v>59.808</v>
      </c>
      <c r="E16" s="3">
        <v>60</v>
      </c>
      <c r="F16" s="20">
        <f t="shared" si="9"/>
        <v>-24.36749987308371</v>
      </c>
      <c r="G16" s="20">
        <f t="shared" si="10"/>
        <v>-27.2009300744112</v>
      </c>
      <c r="H16" s="20">
        <f t="shared" si="11"/>
        <v>-22.068679141183136</v>
      </c>
      <c r="I16" s="21">
        <f t="shared" si="12"/>
      </c>
      <c r="J16" s="21">
        <f t="shared" si="13"/>
      </c>
      <c r="K16" s="21">
        <f t="shared" si="14"/>
      </c>
      <c r="L16" s="25">
        <f t="shared" si="1"/>
        <v>-2.707499999999998</v>
      </c>
      <c r="M16" s="25">
        <f t="shared" si="2"/>
        <v>-3.022325581395346</v>
      </c>
      <c r="N16" s="25">
        <f t="shared" si="3"/>
        <v>-2.4520754716981115</v>
      </c>
      <c r="O16" s="18">
        <f t="shared" si="4"/>
        <v>-48.72556095018302</v>
      </c>
      <c r="P16" s="18">
        <f t="shared" si="5"/>
        <v>48.72556095018302</v>
      </c>
      <c r="Q16" s="30">
        <f t="shared" si="6"/>
        <v>-699.9999953124183</v>
      </c>
      <c r="R16" s="30">
        <f t="shared" si="15"/>
        <v>-699.9999947673766</v>
      </c>
      <c r="S16" s="30">
        <f t="shared" si="16"/>
        <v>-699.9999957546222</v>
      </c>
    </row>
    <row r="17" spans="1:19" ht="12.75">
      <c r="A17" s="19">
        <f t="shared" si="7"/>
        <v>-24.49507840578239</v>
      </c>
      <c r="B17" s="3">
        <f t="shared" si="8"/>
        <v>-0.1910000000000025</v>
      </c>
      <c r="C17" s="3">
        <f t="shared" si="0"/>
        <v>-100</v>
      </c>
      <c r="D17" s="3">
        <v>59.809</v>
      </c>
      <c r="E17" s="3">
        <v>60</v>
      </c>
      <c r="F17" s="20">
        <f t="shared" si="9"/>
        <v>-24.49507840578239</v>
      </c>
      <c r="G17" s="20">
        <f t="shared" si="10"/>
        <v>-27.359999839997624</v>
      </c>
      <c r="H17" s="20">
        <f t="shared" si="11"/>
        <v>-22.17327003709091</v>
      </c>
      <c r="I17" s="21">
        <f t="shared" si="12"/>
      </c>
      <c r="J17" s="21">
        <f t="shared" si="13"/>
      </c>
      <c r="K17" s="21">
        <f t="shared" si="14"/>
      </c>
      <c r="L17" s="25">
        <f t="shared" si="1"/>
        <v>-2.7216753926701216</v>
      </c>
      <c r="M17" s="25">
        <f t="shared" si="2"/>
        <v>-3.0399999999999556</v>
      </c>
      <c r="N17" s="25">
        <f t="shared" si="3"/>
        <v>-2.4636966824644264</v>
      </c>
      <c r="O17" s="18">
        <f t="shared" si="4"/>
        <v>-48.72556095018302</v>
      </c>
      <c r="P17" s="18">
        <f t="shared" si="5"/>
        <v>48.72556095018302</v>
      </c>
      <c r="Q17" s="30">
        <f t="shared" si="6"/>
        <v>-699.9999952878765</v>
      </c>
      <c r="R17" s="30">
        <f t="shared" si="15"/>
        <v>-699.9999947367769</v>
      </c>
      <c r="S17" s="30">
        <f t="shared" si="16"/>
        <v>-699.9999957345021</v>
      </c>
    </row>
    <row r="18" spans="1:19" ht="12.75">
      <c r="A18" s="19">
        <f t="shared" si="7"/>
        <v>-24.623999870398066</v>
      </c>
      <c r="B18" s="3">
        <f t="shared" si="8"/>
        <v>-0.18999999999999773</v>
      </c>
      <c r="C18" s="3">
        <f t="shared" si="0"/>
        <v>-100</v>
      </c>
      <c r="D18" s="3">
        <v>59.81</v>
      </c>
      <c r="E18" s="3">
        <v>60</v>
      </c>
      <c r="F18" s="20">
        <f t="shared" si="9"/>
        <v>-24.623999870398066</v>
      </c>
      <c r="G18" s="20">
        <f t="shared" si="10"/>
        <v>-27.520941014581084</v>
      </c>
      <c r="H18" s="20">
        <f t="shared" si="11"/>
        <v>-22.27885703676524</v>
      </c>
      <c r="I18" s="21">
        <f t="shared" si="12"/>
      </c>
      <c r="J18" s="21">
        <f t="shared" si="13"/>
      </c>
      <c r="K18" s="21">
        <f t="shared" si="14"/>
      </c>
      <c r="L18" s="25">
        <f t="shared" si="1"/>
        <v>-2.736000000000033</v>
      </c>
      <c r="M18" s="25">
        <f t="shared" si="2"/>
        <v>-3.0578823529412174</v>
      </c>
      <c r="N18" s="25">
        <f t="shared" si="3"/>
        <v>-2.475428571428598</v>
      </c>
      <c r="O18" s="18">
        <f t="shared" si="4"/>
        <v>-48.72556095018302</v>
      </c>
      <c r="P18" s="18">
        <f t="shared" si="5"/>
        <v>48.72556095018302</v>
      </c>
      <c r="Q18" s="30">
        <f t="shared" si="6"/>
        <v>-699.9999952630762</v>
      </c>
      <c r="R18" s="30">
        <f t="shared" si="15"/>
        <v>-699.9999947058174</v>
      </c>
      <c r="S18" s="30">
        <f t="shared" si="16"/>
        <v>-699.9999957141906</v>
      </c>
    </row>
    <row r="19" spans="1:19" ht="12.75">
      <c r="A19" s="19">
        <f t="shared" si="7"/>
        <v>-24.75428558330841</v>
      </c>
      <c r="B19" s="3">
        <f t="shared" si="8"/>
        <v>-0.18900000000000006</v>
      </c>
      <c r="C19" s="3">
        <f t="shared" si="0"/>
        <v>-100</v>
      </c>
      <c r="D19" s="3">
        <v>59.811</v>
      </c>
      <c r="E19" s="3">
        <v>60</v>
      </c>
      <c r="F19" s="20">
        <f t="shared" si="9"/>
        <v>-24.75428558330841</v>
      </c>
      <c r="G19" s="20">
        <f t="shared" si="10"/>
        <v>-27.683786818437127</v>
      </c>
      <c r="H19" s="20">
        <f t="shared" si="11"/>
        <v>-22.38545443834474</v>
      </c>
      <c r="I19" s="21">
        <f t="shared" si="12"/>
      </c>
      <c r="J19" s="21">
        <f t="shared" si="13"/>
      </c>
      <c r="K19" s="21">
        <f t="shared" si="14"/>
      </c>
      <c r="L19" s="25">
        <f t="shared" si="1"/>
        <v>-2.75047619047619</v>
      </c>
      <c r="M19" s="25">
        <f t="shared" si="2"/>
        <v>-3.0759763313609456</v>
      </c>
      <c r="N19" s="25">
        <f t="shared" si="3"/>
        <v>-2.487272727272727</v>
      </c>
      <c r="O19" s="18">
        <f t="shared" si="4"/>
        <v>-48.72556095018302</v>
      </c>
      <c r="P19" s="18">
        <f t="shared" si="5"/>
        <v>48.72556095018302</v>
      </c>
      <c r="Q19" s="30">
        <f t="shared" si="6"/>
        <v>-699.9999952380136</v>
      </c>
      <c r="R19" s="30">
        <f t="shared" si="15"/>
        <v>-699.9999946744914</v>
      </c>
      <c r="S19" s="30">
        <f t="shared" si="16"/>
        <v>-699.9999956936849</v>
      </c>
    </row>
    <row r="20" spans="1:19" ht="12.75">
      <c r="A20" s="19">
        <f t="shared" si="7"/>
        <v>-24.885957314446998</v>
      </c>
      <c r="B20" s="3">
        <f t="shared" si="8"/>
        <v>-0.1879999999999029</v>
      </c>
      <c r="C20" s="3">
        <f t="shared" si="0"/>
        <v>-100</v>
      </c>
      <c r="D20" s="3">
        <v>59.8120000000001</v>
      </c>
      <c r="E20" s="3">
        <v>60</v>
      </c>
      <c r="F20" s="20">
        <f t="shared" si="9"/>
        <v>-24.885957314446998</v>
      </c>
      <c r="G20" s="20">
        <f t="shared" si="10"/>
        <v>-27.848571262820215</v>
      </c>
      <c r="H20" s="20">
        <f t="shared" si="11"/>
        <v>-22.493076814945255</v>
      </c>
      <c r="I20" s="21">
        <f t="shared" si="12"/>
      </c>
      <c r="J20" s="21">
        <f t="shared" si="13"/>
      </c>
      <c r="K20" s="21">
        <f t="shared" si="14"/>
      </c>
      <c r="L20" s="25">
        <f t="shared" si="1"/>
        <v>-2.765106382980152</v>
      </c>
      <c r="M20" s="25">
        <f t="shared" si="2"/>
        <v>-3.0942857142875027</v>
      </c>
      <c r="N20" s="25">
        <f t="shared" si="3"/>
        <v>-2.499230769231936</v>
      </c>
      <c r="O20" s="18">
        <f t="shared" si="4"/>
        <v>-48.72556095018302</v>
      </c>
      <c r="P20" s="18">
        <f t="shared" si="5"/>
        <v>48.72556095018302</v>
      </c>
      <c r="Q20" s="30">
        <f t="shared" si="6"/>
        <v>-699.9999952126844</v>
      </c>
      <c r="R20" s="30">
        <f t="shared" si="15"/>
        <v>-699.9999946427923</v>
      </c>
      <c r="S20" s="30">
        <f t="shared" si="16"/>
        <v>-699.9999956729816</v>
      </c>
    </row>
    <row r="21" spans="1:19" ht="12.75">
      <c r="A21" s="19">
        <f t="shared" si="7"/>
        <v>-25.0190372993748</v>
      </c>
      <c r="B21" s="3">
        <f t="shared" si="8"/>
        <v>-0.18699999999989814</v>
      </c>
      <c r="C21" s="3">
        <f t="shared" si="0"/>
        <v>-100</v>
      </c>
      <c r="D21" s="3">
        <v>59.8130000000001</v>
      </c>
      <c r="E21" s="3">
        <v>60</v>
      </c>
      <c r="F21" s="20">
        <f t="shared" si="9"/>
        <v>-25.0190372993748</v>
      </c>
      <c r="G21" s="20">
        <f t="shared" si="10"/>
        <v>-28.015329173575978</v>
      </c>
      <c r="H21" s="20">
        <f t="shared" si="11"/>
        <v>-22.60173902125637</v>
      </c>
      <c r="I21" s="21">
        <f t="shared" si="12"/>
      </c>
      <c r="J21" s="21">
        <f t="shared" si="13"/>
      </c>
      <c r="K21" s="21">
        <f t="shared" si="14"/>
      </c>
      <c r="L21" s="25">
        <f t="shared" si="1"/>
        <v>-2.7798930481298565</v>
      </c>
      <c r="M21" s="25">
        <f t="shared" si="2"/>
        <v>-3.1128143712593834</v>
      </c>
      <c r="N21" s="25">
        <f t="shared" si="3"/>
        <v>-2.5113043478273234</v>
      </c>
      <c r="O21" s="18">
        <f t="shared" si="4"/>
        <v>-48.72556095018302</v>
      </c>
      <c r="P21" s="18">
        <f t="shared" si="5"/>
        <v>48.72556095018302</v>
      </c>
      <c r="Q21" s="30">
        <f t="shared" si="6"/>
        <v>-699.9999951870842</v>
      </c>
      <c r="R21" s="30">
        <f t="shared" si="15"/>
        <v>-699.9999946107137</v>
      </c>
      <c r="S21" s="30">
        <f t="shared" si="16"/>
        <v>-699.9999956520787</v>
      </c>
    </row>
    <row r="22" spans="1:19" ht="12.75">
      <c r="A22" s="19">
        <f t="shared" si="7"/>
        <v>-25.153548251873826</v>
      </c>
      <c r="B22" s="3">
        <f t="shared" si="8"/>
        <v>-0.18599999999990047</v>
      </c>
      <c r="C22" s="3">
        <f t="shared" si="0"/>
        <v>-100</v>
      </c>
      <c r="D22" s="3">
        <v>59.8140000000001</v>
      </c>
      <c r="E22" s="3">
        <v>60</v>
      </c>
      <c r="F22" s="20">
        <f t="shared" si="9"/>
        <v>-25.153548251873826</v>
      </c>
      <c r="G22" s="20">
        <f t="shared" si="10"/>
        <v>-28.184096215773334</v>
      </c>
      <c r="H22" s="20">
        <f t="shared" si="11"/>
        <v>-22.7114562004384</v>
      </c>
      <c r="I22" s="21">
        <f t="shared" si="12"/>
      </c>
      <c r="J22" s="21">
        <f t="shared" si="13"/>
      </c>
      <c r="K22" s="21">
        <f t="shared" si="14"/>
      </c>
      <c r="L22" s="25">
        <f t="shared" si="1"/>
        <v>-2.794838709678915</v>
      </c>
      <c r="M22" s="25">
        <f t="shared" si="2"/>
        <v>-3.1315662650621188</v>
      </c>
      <c r="N22" s="25">
        <f t="shared" si="3"/>
        <v>-2.5234951456322876</v>
      </c>
      <c r="O22" s="18">
        <f t="shared" si="4"/>
        <v>-48.72556095018302</v>
      </c>
      <c r="P22" s="18">
        <f t="shared" si="5"/>
        <v>48.72556095018302</v>
      </c>
      <c r="Q22" s="30">
        <f t="shared" si="6"/>
        <v>-699.9999951612086</v>
      </c>
      <c r="R22" s="30">
        <f t="shared" si="15"/>
        <v>-699.9999945782486</v>
      </c>
      <c r="S22" s="30">
        <f t="shared" si="16"/>
        <v>-699.9999956309728</v>
      </c>
    </row>
    <row r="23" spans="1:19" ht="12.75">
      <c r="A23" s="19">
        <f t="shared" si="7"/>
        <v>-25.289513376824438</v>
      </c>
      <c r="B23" s="3">
        <f t="shared" si="8"/>
        <v>-0.1849999999999028</v>
      </c>
      <c r="C23" s="3">
        <f t="shared" si="0"/>
        <v>-100</v>
      </c>
      <c r="D23" s="3">
        <v>59.8150000000001</v>
      </c>
      <c r="E23" s="3">
        <v>60</v>
      </c>
      <c r="F23" s="20">
        <f t="shared" si="9"/>
        <v>-25.289513376824438</v>
      </c>
      <c r="G23" s="20">
        <f t="shared" si="10"/>
        <v>-28.354908919075832</v>
      </c>
      <c r="H23" s="20">
        <f t="shared" si="11"/>
        <v>-22.822243791119412</v>
      </c>
      <c r="I23" s="21">
        <f t="shared" si="12"/>
      </c>
      <c r="J23" s="21">
        <f t="shared" si="13"/>
      </c>
      <c r="K23" s="21">
        <f t="shared" si="14"/>
      </c>
      <c r="L23" s="25">
        <f t="shared" si="1"/>
        <v>-2.8099459459474225</v>
      </c>
      <c r="M23" s="25">
        <f t="shared" si="2"/>
        <v>-3.1505454545473106</v>
      </c>
      <c r="N23" s="25">
        <f t="shared" si="3"/>
        <v>-2.535804878049983</v>
      </c>
      <c r="O23" s="18">
        <f t="shared" si="4"/>
        <v>-48.72556095018302</v>
      </c>
      <c r="P23" s="18">
        <f t="shared" si="5"/>
        <v>48.72556095018302</v>
      </c>
      <c r="Q23" s="30">
        <f t="shared" si="6"/>
        <v>-699.9999951350535</v>
      </c>
      <c r="R23" s="30">
        <f t="shared" si="15"/>
        <v>-699.9999945453901</v>
      </c>
      <c r="S23" s="30">
        <f t="shared" si="16"/>
        <v>-699.9999956096607</v>
      </c>
    </row>
    <row r="24" spans="1:19" ht="12.75">
      <c r="A24" s="19">
        <f t="shared" si="7"/>
        <v>-25.426956383560942</v>
      </c>
      <c r="B24" s="3">
        <f t="shared" si="8"/>
        <v>-0.18399999999989802</v>
      </c>
      <c r="C24" s="3">
        <f t="shared" si="0"/>
        <v>-100</v>
      </c>
      <c r="D24" s="3">
        <v>59.8160000000001</v>
      </c>
      <c r="E24" s="3">
        <v>60</v>
      </c>
      <c r="F24" s="20">
        <f t="shared" si="9"/>
        <v>-25.426956383560942</v>
      </c>
      <c r="G24" s="20">
        <f t="shared" si="10"/>
        <v>-28.527804704114452</v>
      </c>
      <c r="H24" s="20">
        <f t="shared" si="11"/>
        <v>-22.934117534645715</v>
      </c>
      <c r="I24" s="21">
        <f t="shared" si="12"/>
      </c>
      <c r="J24" s="21">
        <f t="shared" si="13"/>
      </c>
      <c r="K24" s="21">
        <f t="shared" si="14"/>
      </c>
      <c r="L24" s="25">
        <f t="shared" si="1"/>
        <v>-2.8252173913059138</v>
      </c>
      <c r="M24" s="25">
        <f t="shared" si="2"/>
        <v>-3.1697560975629466</v>
      </c>
      <c r="N24" s="25">
        <f t="shared" si="3"/>
        <v>-2.5482352941189212</v>
      </c>
      <c r="O24" s="18">
        <f t="shared" si="4"/>
        <v>-48.72556095018302</v>
      </c>
      <c r="P24" s="18">
        <f t="shared" si="5"/>
        <v>48.72556095018302</v>
      </c>
      <c r="Q24" s="30">
        <f t="shared" si="6"/>
        <v>-699.9999951086143</v>
      </c>
      <c r="R24" s="30">
        <f t="shared" si="15"/>
        <v>-699.9999945121307</v>
      </c>
      <c r="S24" s="30">
        <f t="shared" si="16"/>
        <v>-699.9999955881398</v>
      </c>
    </row>
    <row r="25" spans="1:19" ht="12.75">
      <c r="A25" s="19">
        <f t="shared" si="7"/>
        <v>-25.56590149965149</v>
      </c>
      <c r="B25" s="3">
        <f t="shared" si="8"/>
        <v>-0.18299999999990035</v>
      </c>
      <c r="C25" s="3">
        <f t="shared" si="0"/>
        <v>-100</v>
      </c>
      <c r="D25" s="3">
        <v>59.8170000000001</v>
      </c>
      <c r="E25" s="3">
        <v>60</v>
      </c>
      <c r="F25" s="20">
        <f t="shared" si="9"/>
        <v>-25.56590149965149</v>
      </c>
      <c r="G25" s="20">
        <f t="shared" si="10"/>
        <v>-28.702821909814137</v>
      </c>
      <c r="H25" s="20">
        <f t="shared" si="11"/>
        <v>-23.047093482535505</v>
      </c>
      <c r="I25" s="21">
        <f t="shared" si="12"/>
      </c>
      <c r="J25" s="21">
        <f t="shared" si="13"/>
      </c>
      <c r="K25" s="21">
        <f t="shared" si="14"/>
      </c>
      <c r="L25" s="25">
        <f t="shared" si="1"/>
        <v>-2.840655737706465</v>
      </c>
      <c r="M25" s="25">
        <f t="shared" si="2"/>
        <v>-3.18920245398968</v>
      </c>
      <c r="N25" s="25">
        <f t="shared" si="3"/>
        <v>-2.5607881773411587</v>
      </c>
      <c r="O25" s="18">
        <f t="shared" si="4"/>
        <v>-48.72556095018302</v>
      </c>
      <c r="P25" s="18">
        <f t="shared" si="5"/>
        <v>48.72556095018302</v>
      </c>
      <c r="Q25" s="30">
        <f t="shared" si="6"/>
        <v>-699.9999950818856</v>
      </c>
      <c r="R25" s="30">
        <f t="shared" si="15"/>
        <v>-699.9999944784633</v>
      </c>
      <c r="S25" s="30">
        <f t="shared" si="16"/>
        <v>-699.9999955664069</v>
      </c>
    </row>
    <row r="26" spans="1:19" ht="12.75">
      <c r="A26" s="19">
        <f t="shared" si="7"/>
        <v>-25.706373485141235</v>
      </c>
      <c r="B26" s="3">
        <f t="shared" si="8"/>
        <v>-0.18199999999990268</v>
      </c>
      <c r="C26" s="3">
        <f t="shared" si="0"/>
        <v>-100</v>
      </c>
      <c r="D26" s="3">
        <v>59.8180000000001</v>
      </c>
      <c r="E26" s="3">
        <v>60</v>
      </c>
      <c r="F26" s="20">
        <f t="shared" si="9"/>
        <v>-25.706373485141235</v>
      </c>
      <c r="G26" s="20">
        <f t="shared" si="10"/>
        <v>-28.879999821743688</v>
      </c>
      <c r="H26" s="20">
        <f t="shared" si="11"/>
        <v>-23.161188004161236</v>
      </c>
      <c r="I26" s="21">
        <f t="shared" si="12"/>
      </c>
      <c r="J26" s="21">
        <f t="shared" si="13"/>
      </c>
      <c r="K26" s="21">
        <f t="shared" si="14"/>
      </c>
      <c r="L26" s="25">
        <f t="shared" si="1"/>
        <v>-2.8562637362652636</v>
      </c>
      <c r="M26" s="25">
        <f t="shared" si="2"/>
        <v>-3.2088888888908165</v>
      </c>
      <c r="N26" s="25">
        <f t="shared" si="3"/>
        <v>-2.5734653465358934</v>
      </c>
      <c r="O26" s="18">
        <f t="shared" si="4"/>
        <v>-48.72556095018302</v>
      </c>
      <c r="P26" s="18">
        <f t="shared" si="5"/>
        <v>48.72556095018302</v>
      </c>
      <c r="Q26" s="30">
        <f t="shared" si="6"/>
        <v>-699.9999950548636</v>
      </c>
      <c r="R26" s="30">
        <f t="shared" si="15"/>
        <v>-699.9999944443803</v>
      </c>
      <c r="S26" s="30">
        <f t="shared" si="16"/>
        <v>-699.9999955444588</v>
      </c>
    </row>
    <row r="27" spans="1:19" ht="12.75">
      <c r="A27" s="19">
        <f t="shared" si="7"/>
        <v>-25.84839764725866</v>
      </c>
      <c r="B27" s="3">
        <f t="shared" si="8"/>
        <v>-0.1809999999998979</v>
      </c>
      <c r="C27" s="3">
        <f t="shared" si="0"/>
        <v>-100</v>
      </c>
      <c r="D27" s="3">
        <v>59.8190000000001</v>
      </c>
      <c r="E27" s="3">
        <v>60</v>
      </c>
      <c r="F27" s="20">
        <f t="shared" si="9"/>
        <v>-25.84839764725866</v>
      </c>
      <c r="G27" s="20">
        <f t="shared" si="10"/>
        <v>-29.0593787015109</v>
      </c>
      <c r="H27" s="20">
        <f t="shared" si="11"/>
        <v>-23.27641779465404</v>
      </c>
      <c r="I27" s="21">
        <f t="shared" si="12"/>
      </c>
      <c r="J27" s="21">
        <f t="shared" si="13"/>
      </c>
      <c r="K27" s="21">
        <f t="shared" si="14"/>
      </c>
      <c r="L27" s="25">
        <f t="shared" si="1"/>
        <v>-2.872044198896648</v>
      </c>
      <c r="M27" s="25">
        <f t="shared" si="2"/>
        <v>-3.228819875778445</v>
      </c>
      <c r="N27" s="25">
        <f t="shared" si="3"/>
        <v>-2.5862686567177318</v>
      </c>
      <c r="O27" s="18">
        <f t="shared" si="4"/>
        <v>-48.72556095018302</v>
      </c>
      <c r="P27" s="18">
        <f t="shared" si="5"/>
        <v>48.72556095018302</v>
      </c>
      <c r="Q27" s="30">
        <f t="shared" si="6"/>
        <v>-699.9999950275427</v>
      </c>
      <c r="R27" s="30">
        <f t="shared" si="15"/>
        <v>-699.9999944098738</v>
      </c>
      <c r="S27" s="30">
        <f t="shared" si="16"/>
        <v>-699.9999955222924</v>
      </c>
    </row>
    <row r="28" spans="1:19" ht="12.75">
      <c r="A28" s="19">
        <f t="shared" si="7"/>
        <v>-25.991999855612054</v>
      </c>
      <c r="B28" s="3">
        <f t="shared" si="8"/>
        <v>-0.17999999999990024</v>
      </c>
      <c r="C28" s="3">
        <f t="shared" si="0"/>
        <v>-100</v>
      </c>
      <c r="D28" s="3">
        <v>59.8200000000001</v>
      </c>
      <c r="E28" s="3">
        <v>60</v>
      </c>
      <c r="F28" s="20">
        <f t="shared" si="9"/>
        <v>-25.991999855612054</v>
      </c>
      <c r="G28" s="20">
        <f t="shared" si="10"/>
        <v>-29.240999817259908</v>
      </c>
      <c r="H28" s="20">
        <f t="shared" si="11"/>
        <v>-23.392799883045186</v>
      </c>
      <c r="I28" s="21">
        <f t="shared" si="12"/>
      </c>
      <c r="J28" s="21">
        <f t="shared" si="13"/>
      </c>
      <c r="K28" s="21">
        <f t="shared" si="14"/>
      </c>
      <c r="L28" s="25">
        <f t="shared" si="1"/>
        <v>-2.888000000001601</v>
      </c>
      <c r="M28" s="25">
        <f t="shared" si="2"/>
        <v>-3.2490000000020256</v>
      </c>
      <c r="N28" s="25">
        <f t="shared" si="3"/>
        <v>-2.5992000000012965</v>
      </c>
      <c r="O28" s="18">
        <f t="shared" si="4"/>
        <v>-48.72556095018302</v>
      </c>
      <c r="P28" s="18">
        <f t="shared" si="5"/>
        <v>48.72556095018302</v>
      </c>
      <c r="Q28" s="30">
        <f t="shared" si="6"/>
        <v>-699.9999949999184</v>
      </c>
      <c r="R28" s="30">
        <f t="shared" si="15"/>
        <v>-699.9999943749363</v>
      </c>
      <c r="S28" s="30">
        <f t="shared" si="16"/>
        <v>-699.9999954999042</v>
      </c>
    </row>
    <row r="29" spans="1:19" ht="12.75">
      <c r="A29" s="19">
        <f t="shared" si="7"/>
        <v>-26.137206557904562</v>
      </c>
      <c r="B29" s="3">
        <f t="shared" si="8"/>
        <v>-0.17899999999990257</v>
      </c>
      <c r="C29" s="3">
        <f t="shared" si="0"/>
        <v>-100</v>
      </c>
      <c r="D29" s="3">
        <v>59.8210000000001</v>
      </c>
      <c r="E29" s="3">
        <v>60</v>
      </c>
      <c r="F29" s="20">
        <f t="shared" si="9"/>
        <v>-26.137206557904562</v>
      </c>
      <c r="G29" s="20">
        <f t="shared" si="10"/>
        <v>-29.424905475331006</v>
      </c>
      <c r="H29" s="20">
        <f t="shared" si="11"/>
        <v>-23.510351640660513</v>
      </c>
      <c r="I29" s="21">
        <f t="shared" si="12"/>
      </c>
      <c r="J29" s="21">
        <f t="shared" si="13"/>
      </c>
      <c r="K29" s="21">
        <f t="shared" si="14"/>
      </c>
      <c r="L29" s="25">
        <f t="shared" si="1"/>
        <v>-2.9041340782138714</v>
      </c>
      <c r="M29" s="25">
        <f t="shared" si="2"/>
        <v>-3.269433962266154</v>
      </c>
      <c r="N29" s="25">
        <f t="shared" si="3"/>
        <v>-2.612261306533943</v>
      </c>
      <c r="O29" s="18">
        <f t="shared" si="4"/>
        <v>-48.72556095018302</v>
      </c>
      <c r="P29" s="18">
        <f t="shared" si="5"/>
        <v>48.72556095018302</v>
      </c>
      <c r="Q29" s="30">
        <f t="shared" si="6"/>
        <v>-699.9999949719855</v>
      </c>
      <c r="R29" s="30">
        <f t="shared" si="15"/>
        <v>-699.9999943395588</v>
      </c>
      <c r="S29" s="30">
        <f t="shared" si="16"/>
        <v>-699.9999954772912</v>
      </c>
    </row>
    <row r="30" spans="1:19" ht="12.75">
      <c r="A30" s="19">
        <f t="shared" si="7"/>
        <v>-26.284044796169763</v>
      </c>
      <c r="B30" s="3">
        <f t="shared" si="8"/>
        <v>-0.1779999999998978</v>
      </c>
      <c r="C30" s="3">
        <f t="shared" si="0"/>
        <v>-100</v>
      </c>
      <c r="D30" s="3">
        <v>59.8220000000001</v>
      </c>
      <c r="E30" s="3">
        <v>60</v>
      </c>
      <c r="F30" s="20">
        <f t="shared" si="9"/>
        <v>-26.284044796169763</v>
      </c>
      <c r="G30" s="20">
        <f t="shared" si="10"/>
        <v>-29.611139053111117</v>
      </c>
      <c r="H30" s="20">
        <f t="shared" si="11"/>
        <v>-23.62909078976175</v>
      </c>
      <c r="I30" s="21">
        <f t="shared" si="12"/>
      </c>
      <c r="J30" s="21">
        <f t="shared" si="13"/>
      </c>
      <c r="K30" s="21">
        <f t="shared" si="14"/>
      </c>
      <c r="L30" s="25">
        <f t="shared" si="1"/>
        <v>-2.9204494382039243</v>
      </c>
      <c r="M30" s="25">
        <f t="shared" si="2"/>
        <v>-3.2901265822806094</v>
      </c>
      <c r="N30" s="25">
        <f t="shared" si="3"/>
        <v>-2.625454545455901</v>
      </c>
      <c r="O30" s="18">
        <f t="shared" si="4"/>
        <v>-48.72556095018302</v>
      </c>
      <c r="P30" s="18">
        <f t="shared" si="5"/>
        <v>48.72556095018302</v>
      </c>
      <c r="Q30" s="30">
        <f t="shared" si="6"/>
        <v>-699.9999949437387</v>
      </c>
      <c r="R30" s="30">
        <f t="shared" si="15"/>
        <v>-699.9999943037337</v>
      </c>
      <c r="S30" s="30">
        <f t="shared" si="16"/>
        <v>-699.9999954544496</v>
      </c>
    </row>
    <row r="31" spans="1:19" ht="12.75">
      <c r="A31" s="19">
        <f t="shared" si="7"/>
        <v>-26.43254222355748</v>
      </c>
      <c r="B31" s="3">
        <f t="shared" si="8"/>
        <v>-0.17699999999990013</v>
      </c>
      <c r="C31" s="3">
        <f t="shared" si="0"/>
        <v>-100</v>
      </c>
      <c r="D31" s="3">
        <v>59.8230000000001</v>
      </c>
      <c r="E31" s="3">
        <v>60</v>
      </c>
      <c r="F31" s="20">
        <f t="shared" si="9"/>
        <v>-26.43254222355748</v>
      </c>
      <c r="G31" s="20">
        <f t="shared" si="10"/>
        <v>-29.799745033139494</v>
      </c>
      <c r="H31" s="20">
        <f t="shared" si="11"/>
        <v>-23.749035412450958</v>
      </c>
      <c r="I31" s="21">
        <f t="shared" si="12"/>
      </c>
      <c r="J31" s="21">
        <f t="shared" si="13"/>
      </c>
      <c r="K31" s="21">
        <f t="shared" si="14"/>
      </c>
      <c r="L31" s="25">
        <f t="shared" si="1"/>
        <v>-2.9369491525440306</v>
      </c>
      <c r="M31" s="25">
        <f t="shared" si="2"/>
        <v>-3.311082802549877</v>
      </c>
      <c r="N31" s="25">
        <f t="shared" si="3"/>
        <v>-2.638781725889663</v>
      </c>
      <c r="O31" s="18">
        <f t="shared" si="4"/>
        <v>-48.72556095018302</v>
      </c>
      <c r="P31" s="18">
        <f t="shared" si="5"/>
        <v>48.72556095018302</v>
      </c>
      <c r="Q31" s="30">
        <f t="shared" si="6"/>
        <v>-699.9999949151727</v>
      </c>
      <c r="R31" s="30">
        <f t="shared" si="15"/>
        <v>-699.9999942674523</v>
      </c>
      <c r="S31" s="30">
        <f t="shared" si="16"/>
        <v>-699.9999954313761</v>
      </c>
    </row>
    <row r="32" spans="1:19" ht="12.75">
      <c r="A32" s="19">
        <f t="shared" si="7"/>
        <v>-26.582727121701378</v>
      </c>
      <c r="B32" s="3">
        <f t="shared" si="8"/>
        <v>-0.17599999999990246</v>
      </c>
      <c r="C32" s="3">
        <f t="shared" si="0"/>
        <v>-100</v>
      </c>
      <c r="D32" s="3">
        <v>59.8240000000001</v>
      </c>
      <c r="E32" s="3">
        <v>60</v>
      </c>
      <c r="F32" s="20">
        <f t="shared" si="9"/>
        <v>-26.582727121701378</v>
      </c>
      <c r="G32" s="20">
        <f t="shared" si="10"/>
        <v>-29.99076903853735</v>
      </c>
      <c r="H32" s="20">
        <f t="shared" si="11"/>
        <v>-23.870203959855235</v>
      </c>
      <c r="I32" s="21">
        <f t="shared" si="12"/>
      </c>
      <c r="J32" s="21">
        <f t="shared" si="13"/>
      </c>
      <c r="K32" s="21">
        <f t="shared" si="14"/>
      </c>
      <c r="L32" s="25">
        <f t="shared" si="1"/>
        <v>-2.9536363636380005</v>
      </c>
      <c r="M32" s="25">
        <f t="shared" si="2"/>
        <v>-3.3323076923097763</v>
      </c>
      <c r="N32" s="25">
        <f t="shared" si="3"/>
        <v>-2.652244897960504</v>
      </c>
      <c r="O32" s="18">
        <f t="shared" si="4"/>
        <v>-48.72556095018302</v>
      </c>
      <c r="P32" s="18">
        <f t="shared" si="5"/>
        <v>48.72556095018302</v>
      </c>
      <c r="Q32" s="30">
        <f t="shared" si="6"/>
        <v>-699.999994886282</v>
      </c>
      <c r="R32" s="30">
        <f t="shared" si="15"/>
        <v>-699.9999942307059</v>
      </c>
      <c r="S32" s="30">
        <f t="shared" si="16"/>
        <v>-699.9999954080671</v>
      </c>
    </row>
    <row r="33" spans="1:19" ht="12.75">
      <c r="A33" s="19">
        <f t="shared" si="7"/>
        <v>-26.734628418672475</v>
      </c>
      <c r="B33" s="3">
        <f t="shared" si="8"/>
        <v>-0.17499999999989768</v>
      </c>
      <c r="C33" s="3">
        <f t="shared" si="0"/>
        <v>-100</v>
      </c>
      <c r="D33" s="3">
        <v>59.8250000000001</v>
      </c>
      <c r="E33" s="3">
        <v>60</v>
      </c>
      <c r="F33" s="20">
        <f t="shared" si="9"/>
        <v>-26.734628418672475</v>
      </c>
      <c r="G33" s="20">
        <f t="shared" si="10"/>
        <v>-30.18425786979678</v>
      </c>
      <c r="H33" s="20">
        <f t="shared" si="11"/>
        <v>-23.992615261586366</v>
      </c>
      <c r="I33" s="21">
        <f t="shared" si="12"/>
      </c>
      <c r="J33" s="21">
        <f t="shared" si="13"/>
      </c>
      <c r="K33" s="21">
        <f t="shared" si="14"/>
      </c>
      <c r="L33" s="25">
        <f t="shared" si="1"/>
        <v>-2.9705142857160225</v>
      </c>
      <c r="M33" s="25">
        <f t="shared" si="2"/>
        <v>-3.3538064516151174</v>
      </c>
      <c r="N33" s="25">
        <f t="shared" si="3"/>
        <v>-2.665846153847553</v>
      </c>
      <c r="O33" s="18">
        <f t="shared" si="4"/>
        <v>-48.72556095018302</v>
      </c>
      <c r="P33" s="18">
        <f t="shared" si="5"/>
        <v>48.72556095018302</v>
      </c>
      <c r="Q33" s="30">
        <f t="shared" si="6"/>
        <v>-699.9999948570611</v>
      </c>
      <c r="R33" s="30">
        <f t="shared" si="15"/>
        <v>-699.9999941934849</v>
      </c>
      <c r="S33" s="30">
        <f t="shared" si="16"/>
        <v>-699.9999953845194</v>
      </c>
    </row>
    <row r="34" spans="1:19" ht="12.75">
      <c r="A34" s="19">
        <f t="shared" si="7"/>
        <v>-26.888275707551664</v>
      </c>
      <c r="B34" s="3">
        <f t="shared" si="8"/>
        <v>-0.1739999999999</v>
      </c>
      <c r="C34" s="3">
        <f t="shared" si="0"/>
        <v>-100</v>
      </c>
      <c r="D34" s="3">
        <v>59.8260000000001</v>
      </c>
      <c r="E34" s="3">
        <v>60</v>
      </c>
      <c r="F34" s="20">
        <f t="shared" si="9"/>
        <v>-26.888275707551664</v>
      </c>
      <c r="G34" s="20">
        <f t="shared" si="10"/>
        <v>-30.380259543002918</v>
      </c>
      <c r="H34" s="20">
        <f t="shared" si="11"/>
        <v>-24.116288535492906</v>
      </c>
      <c r="I34" s="21">
        <f t="shared" si="12"/>
      </c>
      <c r="J34" s="21">
        <f t="shared" si="13"/>
      </c>
      <c r="K34" s="21">
        <f t="shared" si="14"/>
      </c>
      <c r="L34" s="25">
        <f t="shared" si="1"/>
        <v>-2.9875862068982686</v>
      </c>
      <c r="M34" s="25">
        <f t="shared" si="2"/>
        <v>-3.3755844155866073</v>
      </c>
      <c r="N34" s="25">
        <f t="shared" si="3"/>
        <v>-2.6795876288673606</v>
      </c>
      <c r="O34" s="18">
        <f t="shared" si="4"/>
        <v>-48.72556095018302</v>
      </c>
      <c r="P34" s="18">
        <f t="shared" si="5"/>
        <v>48.72556095018302</v>
      </c>
      <c r="Q34" s="30">
        <f t="shared" si="6"/>
        <v>-699.9999948275047</v>
      </c>
      <c r="R34" s="30">
        <f t="shared" si="15"/>
        <v>-699.9999941557809</v>
      </c>
      <c r="S34" s="30">
        <f t="shared" si="16"/>
        <v>-699.9999953607287</v>
      </c>
    </row>
    <row r="35" spans="1:19" ht="12.75">
      <c r="A35" s="19">
        <f t="shared" si="7"/>
        <v>-27.043699265656173</v>
      </c>
      <c r="B35" s="3">
        <f t="shared" si="8"/>
        <v>-0.17299999999990234</v>
      </c>
      <c r="C35" s="3">
        <f t="shared" si="0"/>
        <v>-100</v>
      </c>
      <c r="D35" s="3">
        <v>59.8270000000001</v>
      </c>
      <c r="E35" s="3">
        <v>60</v>
      </c>
      <c r="F35" s="20">
        <f t="shared" si="9"/>
        <v>-27.043699265656173</v>
      </c>
      <c r="G35" s="20">
        <f t="shared" si="10"/>
        <v>-30.57882332956755</v>
      </c>
      <c r="H35" s="20">
        <f t="shared" si="11"/>
        <v>-24.241243397723444</v>
      </c>
      <c r="I35" s="21">
        <f t="shared" si="12"/>
      </c>
      <c r="J35" s="21">
        <f t="shared" si="13"/>
      </c>
      <c r="K35" s="21">
        <f t="shared" si="14"/>
      </c>
      <c r="L35" s="25">
        <f t="shared" si="1"/>
        <v>-3.0048554913311762</v>
      </c>
      <c r="M35" s="25">
        <f t="shared" si="2"/>
        <v>-3.397647058825698</v>
      </c>
      <c r="N35" s="25">
        <f t="shared" si="3"/>
        <v>-2.6934715025920366</v>
      </c>
      <c r="O35" s="18">
        <f t="shared" si="4"/>
        <v>-48.72556095018302</v>
      </c>
      <c r="P35" s="18">
        <f t="shared" si="5"/>
        <v>48.72556095018302</v>
      </c>
      <c r="Q35" s="30">
        <f t="shared" si="6"/>
        <v>-699.9999947976061</v>
      </c>
      <c r="R35" s="30">
        <f t="shared" si="15"/>
        <v>-699.999994117584</v>
      </c>
      <c r="S35" s="30">
        <f t="shared" si="16"/>
        <v>-699.9999953366913</v>
      </c>
    </row>
    <row r="36" spans="1:19" ht="12.75">
      <c r="A36" s="19">
        <f t="shared" si="7"/>
        <v>-27.200930074426935</v>
      </c>
      <c r="B36" s="3">
        <f t="shared" si="8"/>
        <v>-0.17199999999989757</v>
      </c>
      <c r="C36" s="3">
        <f t="shared" si="0"/>
        <v>-100</v>
      </c>
      <c r="D36" s="3">
        <v>59.8280000000001</v>
      </c>
      <c r="E36" s="3">
        <v>60</v>
      </c>
      <c r="F36" s="20">
        <f t="shared" si="9"/>
        <v>-27.200930074426935</v>
      </c>
      <c r="G36" s="20">
        <f t="shared" si="10"/>
        <v>-30.77999979751859</v>
      </c>
      <c r="H36" s="20">
        <f t="shared" si="11"/>
        <v>-24.367499873096335</v>
      </c>
      <c r="I36" s="21">
        <f t="shared" si="12"/>
      </c>
      <c r="J36" s="21">
        <f t="shared" si="13"/>
      </c>
      <c r="K36" s="21">
        <f t="shared" si="14"/>
      </c>
      <c r="L36" s="25">
        <f t="shared" si="1"/>
        <v>-3.0223255813971486</v>
      </c>
      <c r="M36" s="25">
        <f t="shared" si="2"/>
        <v>-3.4200000000023048</v>
      </c>
      <c r="N36" s="25">
        <f t="shared" si="3"/>
        <v>-2.707500000001445</v>
      </c>
      <c r="O36" s="18">
        <f t="shared" si="4"/>
        <v>-48.72556095018302</v>
      </c>
      <c r="P36" s="18">
        <f t="shared" si="5"/>
        <v>48.72556095018302</v>
      </c>
      <c r="Q36" s="30">
        <f t="shared" si="6"/>
        <v>-699.9999947673605</v>
      </c>
      <c r="R36" s="30">
        <f t="shared" si="15"/>
        <v>-699.9999940788844</v>
      </c>
      <c r="S36" s="30">
        <f t="shared" si="16"/>
        <v>-699.9999953124037</v>
      </c>
    </row>
    <row r="37" spans="1:19" ht="12.75">
      <c r="A37" s="19">
        <f t="shared" si="7"/>
        <v>-27.35999984001354</v>
      </c>
      <c r="B37" s="3">
        <f t="shared" si="8"/>
        <v>-0.1709999999998999</v>
      </c>
      <c r="C37" s="3">
        <f t="shared" si="0"/>
        <v>-100</v>
      </c>
      <c r="D37" s="3">
        <v>59.8290000000001</v>
      </c>
      <c r="E37" s="3">
        <v>60</v>
      </c>
      <c r="F37" s="20">
        <f t="shared" si="9"/>
        <v>-27.35999984001354</v>
      </c>
      <c r="G37" s="20">
        <f t="shared" si="10"/>
        <v>-30.983840854430024</v>
      </c>
      <c r="H37" s="20">
        <f t="shared" si="11"/>
        <v>-24.495078405795148</v>
      </c>
      <c r="I37" s="21">
        <f t="shared" si="12"/>
      </c>
      <c r="J37" s="21">
        <f t="shared" si="13"/>
      </c>
      <c r="K37" s="21">
        <f t="shared" si="14"/>
      </c>
      <c r="L37" s="25">
        <f t="shared" si="1"/>
        <v>-3.0400000000017795</v>
      </c>
      <c r="M37" s="25">
        <f t="shared" si="2"/>
        <v>-3.442649006624799</v>
      </c>
      <c r="N37" s="25">
        <f t="shared" si="3"/>
        <v>-2.7216753926715835</v>
      </c>
      <c r="O37" s="18">
        <f t="shared" si="4"/>
        <v>-48.72556095018302</v>
      </c>
      <c r="P37" s="18">
        <f t="shared" si="5"/>
        <v>48.72556095018302</v>
      </c>
      <c r="Q37" s="30">
        <f t="shared" si="6"/>
        <v>-699.9999947367605</v>
      </c>
      <c r="R37" s="30">
        <f t="shared" si="15"/>
        <v>-699.9999940396723</v>
      </c>
      <c r="S37" s="30">
        <f t="shared" si="16"/>
        <v>-699.9999952878618</v>
      </c>
    </row>
    <row r="38" spans="1:19" ht="12.75">
      <c r="A38" s="19">
        <f t="shared" si="7"/>
        <v>-27.520941014596037</v>
      </c>
      <c r="B38" s="3">
        <f t="shared" si="8"/>
        <v>-0.16999999999990223</v>
      </c>
      <c r="C38" s="3">
        <f t="shared" si="0"/>
        <v>-100</v>
      </c>
      <c r="D38" s="3">
        <v>59.8300000000001</v>
      </c>
      <c r="E38" s="3">
        <v>60</v>
      </c>
      <c r="F38" s="20">
        <f t="shared" si="9"/>
        <v>-27.520941014596037</v>
      </c>
      <c r="G38" s="20">
        <f t="shared" si="10"/>
        <v>-31.190399792082157</v>
      </c>
      <c r="H38" s="20">
        <f t="shared" si="11"/>
        <v>-24.62399987041004</v>
      </c>
      <c r="I38" s="21">
        <f t="shared" si="12"/>
      </c>
      <c r="J38" s="21">
        <f t="shared" si="13"/>
      </c>
      <c r="K38" s="21">
        <f t="shared" si="14"/>
      </c>
      <c r="L38" s="25">
        <f t="shared" si="1"/>
        <v>-3.057882352942935</v>
      </c>
      <c r="M38" s="25">
        <f t="shared" si="2"/>
        <v>-3.465600000002259</v>
      </c>
      <c r="N38" s="25">
        <f t="shared" si="3"/>
        <v>-2.7360000000014084</v>
      </c>
      <c r="O38" s="18">
        <f t="shared" si="4"/>
        <v>-48.72556095018302</v>
      </c>
      <c r="P38" s="18">
        <f t="shared" si="5"/>
        <v>48.72556095018302</v>
      </c>
      <c r="Q38" s="30">
        <f t="shared" si="6"/>
        <v>-699.9999947058008</v>
      </c>
      <c r="R38" s="30">
        <f t="shared" si="15"/>
        <v>-699.9999939999374</v>
      </c>
      <c r="S38" s="30">
        <f t="shared" si="16"/>
        <v>-699.9999952630615</v>
      </c>
    </row>
    <row r="39" spans="1:19" ht="12.75">
      <c r="A39" s="19">
        <f t="shared" si="7"/>
        <v>-27.683786818453424</v>
      </c>
      <c r="B39" s="3">
        <f t="shared" si="8"/>
        <v>-0.16899999999989745</v>
      </c>
      <c r="C39" s="3">
        <f t="shared" si="0"/>
        <v>-100</v>
      </c>
      <c r="D39" s="3">
        <v>59.8310000000001</v>
      </c>
      <c r="E39" s="3">
        <v>60</v>
      </c>
      <c r="F39" s="20">
        <f t="shared" si="9"/>
        <v>-27.683786818453424</v>
      </c>
      <c r="G39" s="20">
        <f t="shared" si="10"/>
        <v>-31.399731332907134</v>
      </c>
      <c r="H39" s="20">
        <f t="shared" si="11"/>
        <v>-24.754285583321437</v>
      </c>
      <c r="I39" s="21">
        <f t="shared" si="12"/>
      </c>
      <c r="J39" s="21">
        <f t="shared" si="13"/>
      </c>
      <c r="K39" s="21">
        <f t="shared" si="14"/>
      </c>
      <c r="L39" s="25">
        <f t="shared" si="1"/>
        <v>-3.0759763313628135</v>
      </c>
      <c r="M39" s="25">
        <f t="shared" si="2"/>
        <v>-3.4888590604050855</v>
      </c>
      <c r="N39" s="25">
        <f t="shared" si="3"/>
        <v>-2.7504761904776833</v>
      </c>
      <c r="O39" s="18">
        <f t="shared" si="4"/>
        <v>-48.72556095018302</v>
      </c>
      <c r="P39" s="18">
        <f t="shared" si="5"/>
        <v>48.72556095018302</v>
      </c>
      <c r="Q39" s="30">
        <f t="shared" si="6"/>
        <v>-699.9999946744746</v>
      </c>
      <c r="R39" s="30">
        <f t="shared" si="15"/>
        <v>-699.9999939596689</v>
      </c>
      <c r="S39" s="30">
        <f t="shared" si="16"/>
        <v>-699.9999952379985</v>
      </c>
    </row>
    <row r="40" spans="1:19" ht="12.75">
      <c r="A40" s="19">
        <f t="shared" si="7"/>
        <v>-27.848571262820215</v>
      </c>
      <c r="B40" s="3">
        <f t="shared" si="8"/>
        <v>-0.16799999999989979</v>
      </c>
      <c r="C40" s="3">
        <f t="shared" si="0"/>
        <v>-100</v>
      </c>
      <c r="D40" s="3">
        <v>59.8320000000001</v>
      </c>
      <c r="E40" s="3">
        <v>60</v>
      </c>
      <c r="F40" s="20">
        <f t="shared" si="9"/>
        <v>-27.848571262820215</v>
      </c>
      <c r="G40" s="20">
        <f t="shared" si="10"/>
        <v>-31.61189167831724</v>
      </c>
      <c r="H40" s="20">
        <f t="shared" si="11"/>
        <v>-24.885957314446998</v>
      </c>
      <c r="I40" s="21">
        <f t="shared" si="12"/>
      </c>
      <c r="J40" s="21">
        <f t="shared" si="13"/>
      </c>
      <c r="K40" s="21">
        <f t="shared" si="14"/>
      </c>
      <c r="L40" s="25">
        <f t="shared" si="1"/>
        <v>-3.0942857142875604</v>
      </c>
      <c r="M40" s="25">
        <f t="shared" si="2"/>
        <v>-3.5124324324348106</v>
      </c>
      <c r="N40" s="25">
        <f t="shared" si="3"/>
        <v>-2.7651063829801976</v>
      </c>
      <c r="O40" s="18">
        <f t="shared" si="4"/>
        <v>-48.72556095018302</v>
      </c>
      <c r="P40" s="18">
        <f t="shared" si="5"/>
        <v>48.72556095018302</v>
      </c>
      <c r="Q40" s="30">
        <f t="shared" si="6"/>
        <v>-699.9999946427755</v>
      </c>
      <c r="R40" s="30">
        <f t="shared" si="15"/>
        <v>-699.9999939188564</v>
      </c>
      <c r="S40" s="30">
        <f t="shared" si="16"/>
        <v>-699.9999952126693</v>
      </c>
    </row>
    <row r="41" spans="1:19" ht="12.75">
      <c r="A41" s="19">
        <f t="shared" si="7"/>
        <v>-28.015329173591475</v>
      </c>
      <c r="B41" s="3">
        <f t="shared" si="8"/>
        <v>-0.16699999999980264</v>
      </c>
      <c r="C41" s="3">
        <f t="shared" si="0"/>
        <v>-100</v>
      </c>
      <c r="D41" s="3">
        <v>59.8330000000002</v>
      </c>
      <c r="E41" s="3">
        <v>60</v>
      </c>
      <c r="F41" s="20">
        <f t="shared" si="9"/>
        <v>-28.015329173591475</v>
      </c>
      <c r="G41" s="20">
        <f t="shared" si="10"/>
        <v>-31.826938559040943</v>
      </c>
      <c r="H41" s="20">
        <f t="shared" si="11"/>
        <v>-25.019037299387158</v>
      </c>
      <c r="I41" s="21">
        <f t="shared" si="12"/>
      </c>
      <c r="J41" s="21">
        <f t="shared" si="13"/>
      </c>
      <c r="K41" s="21">
        <f t="shared" si="14"/>
      </c>
      <c r="L41" s="25">
        <f t="shared" si="1"/>
        <v>-3.1128143712611642</v>
      </c>
      <c r="M41" s="25">
        <f t="shared" si="2"/>
        <v>-3.5363265306169924</v>
      </c>
      <c r="N41" s="25">
        <f t="shared" si="3"/>
        <v>-2.7798930481312762</v>
      </c>
      <c r="O41" s="18">
        <f t="shared" si="4"/>
        <v>-48.72556095018302</v>
      </c>
      <c r="P41" s="18">
        <f t="shared" si="5"/>
        <v>48.72556095018302</v>
      </c>
      <c r="Q41" s="30">
        <f t="shared" si="6"/>
        <v>-699.9999946106968</v>
      </c>
      <c r="R41" s="30">
        <f t="shared" si="15"/>
        <v>-699.9999938774886</v>
      </c>
      <c r="S41" s="30">
        <f t="shared" si="16"/>
        <v>-699.9999951870691</v>
      </c>
    </row>
    <row r="42" spans="1:19" ht="12.75">
      <c r="A42" s="19">
        <f t="shared" si="7"/>
        <v>-28.184096215790223</v>
      </c>
      <c r="B42" s="3">
        <f t="shared" si="8"/>
        <v>-0.16599999999979786</v>
      </c>
      <c r="C42" s="3">
        <f t="shared" si="0"/>
        <v>-100</v>
      </c>
      <c r="D42" s="3">
        <v>59.8340000000002</v>
      </c>
      <c r="E42" s="3">
        <v>60</v>
      </c>
      <c r="F42" s="20">
        <f t="shared" si="9"/>
        <v>-28.184096215790223</v>
      </c>
      <c r="G42" s="20">
        <f t="shared" si="10"/>
        <v>-32.04493128740563</v>
      </c>
      <c r="H42" s="20">
        <f t="shared" si="11"/>
        <v>-25.15354825188728</v>
      </c>
      <c r="I42" s="21">
        <f t="shared" si="12"/>
      </c>
      <c r="J42" s="21">
        <f t="shared" si="13"/>
      </c>
      <c r="K42" s="21">
        <f t="shared" si="14"/>
      </c>
      <c r="L42" s="25">
        <f t="shared" si="1"/>
        <v>-3.131566265064054</v>
      </c>
      <c r="M42" s="25">
        <f t="shared" si="2"/>
        <v>-3.560547945210409</v>
      </c>
      <c r="N42" s="25">
        <f t="shared" si="3"/>
        <v>-2.794838709680457</v>
      </c>
      <c r="O42" s="18">
        <f t="shared" si="4"/>
        <v>-48.72556095018302</v>
      </c>
      <c r="P42" s="18">
        <f t="shared" si="5"/>
        <v>48.72556095018302</v>
      </c>
      <c r="Q42" s="30">
        <f t="shared" si="6"/>
        <v>-699.9999945782317</v>
      </c>
      <c r="R42" s="30">
        <f t="shared" si="15"/>
        <v>-699.9999938355539</v>
      </c>
      <c r="S42" s="30">
        <f t="shared" si="16"/>
        <v>-699.9999951611936</v>
      </c>
    </row>
    <row r="43" spans="1:19" ht="12.75">
      <c r="A43" s="19">
        <f t="shared" si="7"/>
        <v>-28.354908919092928</v>
      </c>
      <c r="B43" s="3">
        <f t="shared" si="8"/>
        <v>-0.1649999999998002</v>
      </c>
      <c r="C43" s="3">
        <f t="shared" si="0"/>
        <v>-100</v>
      </c>
      <c r="D43" s="3">
        <v>59.8350000000002</v>
      </c>
      <c r="E43" s="3">
        <v>60</v>
      </c>
      <c r="F43" s="20">
        <f t="shared" si="9"/>
        <v>-28.354908919092928</v>
      </c>
      <c r="G43" s="20">
        <f t="shared" si="10"/>
        <v>-32.265930812001336</v>
      </c>
      <c r="H43" s="20">
        <f t="shared" si="11"/>
        <v>-25.289513376838038</v>
      </c>
      <c r="I43" s="21">
        <f t="shared" si="12"/>
      </c>
      <c r="J43" s="21">
        <f t="shared" si="13"/>
      </c>
      <c r="K43" s="21">
        <f t="shared" si="14"/>
      </c>
      <c r="L43" s="25">
        <f t="shared" si="1"/>
        <v>-3.15054545454927</v>
      </c>
      <c r="M43" s="25">
        <f t="shared" si="2"/>
        <v>-3.585103448280802</v>
      </c>
      <c r="N43" s="25">
        <f t="shared" si="3"/>
        <v>-2.8099459459489813</v>
      </c>
      <c r="O43" s="18">
        <f t="shared" si="4"/>
        <v>-48.72556095018302</v>
      </c>
      <c r="P43" s="18">
        <f t="shared" si="5"/>
        <v>48.72556095018302</v>
      </c>
      <c r="Q43" s="30">
        <f t="shared" si="6"/>
        <v>-699.999994545373</v>
      </c>
      <c r="R43" s="30">
        <f t="shared" si="15"/>
        <v>-699.9999937930415</v>
      </c>
      <c r="S43" s="30">
        <f t="shared" si="16"/>
        <v>-699.9999951350383</v>
      </c>
    </row>
    <row r="44" spans="1:19" ht="12.75">
      <c r="A44" s="19">
        <f t="shared" si="7"/>
        <v>-28.52780470413052</v>
      </c>
      <c r="B44" s="3">
        <f t="shared" si="8"/>
        <v>-0.16399999999980253</v>
      </c>
      <c r="C44" s="3">
        <f t="shared" si="0"/>
        <v>-100</v>
      </c>
      <c r="D44" s="3">
        <v>59.8360000000002</v>
      </c>
      <c r="E44" s="3">
        <v>60</v>
      </c>
      <c r="F44" s="20">
        <f t="shared" si="9"/>
        <v>-28.52780470413052</v>
      </c>
      <c r="G44" s="20">
        <f t="shared" si="10"/>
        <v>-32.48999977441732</v>
      </c>
      <c r="H44" s="20">
        <f t="shared" si="11"/>
        <v>-25.426956383573703</v>
      </c>
      <c r="I44" s="21">
        <f t="shared" si="12"/>
      </c>
      <c r="J44" s="21">
        <f t="shared" si="13"/>
      </c>
      <c r="K44" s="21">
        <f t="shared" si="14"/>
      </c>
      <c r="L44" s="25">
        <f t="shared" si="1"/>
        <v>-3.1697560975647923</v>
      </c>
      <c r="M44" s="25">
        <f t="shared" si="2"/>
        <v>-3.610000000004951</v>
      </c>
      <c r="N44" s="25">
        <f t="shared" si="3"/>
        <v>-2.8252173913073806</v>
      </c>
      <c r="O44" s="18">
        <f t="shared" si="4"/>
        <v>-48.72556095018302</v>
      </c>
      <c r="P44" s="18">
        <f t="shared" si="5"/>
        <v>48.72556095018302</v>
      </c>
      <c r="Q44" s="30">
        <f t="shared" si="6"/>
        <v>-699.9999945121136</v>
      </c>
      <c r="R44" s="30">
        <f t="shared" si="15"/>
        <v>-699.999993749938</v>
      </c>
      <c r="S44" s="30">
        <f t="shared" si="16"/>
        <v>-699.9999951085986</v>
      </c>
    </row>
    <row r="45" spans="1:19" ht="12.75">
      <c r="A45" s="19">
        <f t="shared" si="7"/>
        <v>-28.702821909831655</v>
      </c>
      <c r="B45" s="3">
        <f t="shared" si="8"/>
        <v>-0.16299999999979775</v>
      </c>
      <c r="C45" s="3">
        <f t="shared" si="0"/>
        <v>-100</v>
      </c>
      <c r="D45" s="3">
        <v>59.8370000000002</v>
      </c>
      <c r="E45" s="3">
        <v>60</v>
      </c>
      <c r="F45" s="20">
        <f t="shared" si="9"/>
        <v>-28.702821909831655</v>
      </c>
      <c r="G45" s="20">
        <f t="shared" si="10"/>
        <v>-32.7172025684552</v>
      </c>
      <c r="H45" s="20">
        <f t="shared" si="11"/>
        <v>-25.565901499665387</v>
      </c>
      <c r="I45" s="21">
        <f t="shared" si="12"/>
      </c>
      <c r="J45" s="21">
        <f t="shared" si="13"/>
      </c>
      <c r="K45" s="21">
        <f t="shared" si="14"/>
      </c>
      <c r="L45" s="25">
        <f t="shared" si="1"/>
        <v>-3.1892024539916872</v>
      </c>
      <c r="M45" s="25">
        <f t="shared" si="2"/>
        <v>-3.6352447552498965</v>
      </c>
      <c r="N45" s="25">
        <f t="shared" si="3"/>
        <v>-2.840655737708058</v>
      </c>
      <c r="O45" s="18">
        <f t="shared" si="4"/>
        <v>-48.72556095018302</v>
      </c>
      <c r="P45" s="18">
        <f t="shared" si="5"/>
        <v>48.72556095018302</v>
      </c>
      <c r="Q45" s="30">
        <f t="shared" si="6"/>
        <v>-699.9999944784461</v>
      </c>
      <c r="R45" s="30">
        <f t="shared" si="15"/>
        <v>-699.999993706232</v>
      </c>
      <c r="S45" s="30">
        <f t="shared" si="16"/>
        <v>-699.9999950818702</v>
      </c>
    </row>
    <row r="46" spans="1:19" ht="12.75">
      <c r="A46" s="19">
        <f t="shared" si="7"/>
        <v>-28.87999982176142</v>
      </c>
      <c r="B46" s="3">
        <f t="shared" si="8"/>
        <v>-0.16199999999980008</v>
      </c>
      <c r="C46" s="3">
        <f t="shared" si="0"/>
        <v>-100</v>
      </c>
      <c r="D46" s="3">
        <v>59.8380000000002</v>
      </c>
      <c r="E46" s="3">
        <v>60</v>
      </c>
      <c r="F46" s="20">
        <f t="shared" si="9"/>
        <v>-28.87999982176142</v>
      </c>
      <c r="G46" s="20">
        <f t="shared" si="10"/>
        <v>-32.947605401821555</v>
      </c>
      <c r="H46" s="20">
        <f t="shared" si="11"/>
        <v>-25.706373485155286</v>
      </c>
      <c r="I46" s="21">
        <f t="shared" si="12"/>
      </c>
      <c r="J46" s="21">
        <f t="shared" si="13"/>
      </c>
      <c r="K46" s="21">
        <f t="shared" si="14"/>
      </c>
      <c r="L46" s="25">
        <f t="shared" si="1"/>
        <v>-3.208888888892849</v>
      </c>
      <c r="M46" s="25">
        <f t="shared" si="2"/>
        <v>-3.660845070427689</v>
      </c>
      <c r="N46" s="25">
        <f t="shared" si="3"/>
        <v>-2.856263736266874</v>
      </c>
      <c r="O46" s="18">
        <f t="shared" si="4"/>
        <v>-48.72556095018302</v>
      </c>
      <c r="P46" s="18">
        <f t="shared" si="5"/>
        <v>48.72556095018302</v>
      </c>
      <c r="Q46" s="30">
        <f t="shared" si="6"/>
        <v>-699.9999944443628</v>
      </c>
      <c r="R46" s="30">
        <f t="shared" si="15"/>
        <v>-699.9999936619101</v>
      </c>
      <c r="S46" s="30">
        <f t="shared" si="16"/>
        <v>-699.999995054848</v>
      </c>
    </row>
    <row r="47" spans="1:19" ht="12.75">
      <c r="A47" s="19">
        <f t="shared" si="7"/>
        <v>-29.059378701527574</v>
      </c>
      <c r="B47" s="3">
        <f t="shared" si="8"/>
        <v>-0.1609999999998024</v>
      </c>
      <c r="C47" s="3">
        <f t="shared" si="0"/>
        <v>-100</v>
      </c>
      <c r="D47" s="3">
        <v>59.8390000000002</v>
      </c>
      <c r="E47" s="3">
        <v>60</v>
      </c>
      <c r="F47" s="20">
        <f t="shared" si="9"/>
        <v>-29.059378701527574</v>
      </c>
      <c r="G47" s="20">
        <f t="shared" si="10"/>
        <v>-33.18127636046071</v>
      </c>
      <c r="H47" s="20">
        <f t="shared" si="11"/>
        <v>-25.848397647271852</v>
      </c>
      <c r="I47" s="21">
        <f t="shared" si="12"/>
      </c>
      <c r="J47" s="21">
        <f t="shared" si="13"/>
      </c>
      <c r="K47" s="21">
        <f t="shared" si="14"/>
      </c>
      <c r="L47" s="25">
        <f t="shared" si="1"/>
        <v>-3.2288198757803603</v>
      </c>
      <c r="M47" s="25">
        <f t="shared" si="2"/>
        <v>-3.6868085106434645</v>
      </c>
      <c r="N47" s="25">
        <f t="shared" si="3"/>
        <v>-2.872044198898163</v>
      </c>
      <c r="O47" s="18">
        <f t="shared" si="4"/>
        <v>-48.72556095018302</v>
      </c>
      <c r="P47" s="18">
        <f t="shared" si="5"/>
        <v>48.72556095018302</v>
      </c>
      <c r="Q47" s="30">
        <f t="shared" si="6"/>
        <v>-699.9999944098562</v>
      </c>
      <c r="R47" s="30">
        <f t="shared" si="15"/>
        <v>-699.9999936169596</v>
      </c>
      <c r="S47" s="30">
        <f t="shared" si="16"/>
        <v>-699.9999950275271</v>
      </c>
    </row>
    <row r="48" spans="1:19" ht="12.75">
      <c r="A48" s="19">
        <f t="shared" si="7"/>
        <v>-29.240999817278087</v>
      </c>
      <c r="B48" s="3">
        <f t="shared" si="8"/>
        <v>-0.15999999999979764</v>
      </c>
      <c r="C48" s="3">
        <f t="shared" si="0"/>
        <v>-100</v>
      </c>
      <c r="D48" s="3">
        <v>59.8400000000002</v>
      </c>
      <c r="E48" s="3">
        <v>60</v>
      </c>
      <c r="F48" s="20">
        <f t="shared" si="9"/>
        <v>-29.240999817278087</v>
      </c>
      <c r="G48" s="20">
        <f t="shared" si="10"/>
        <v>-33.4182854756297</v>
      </c>
      <c r="H48" s="20">
        <f t="shared" si="11"/>
        <v>-25.991999855626418</v>
      </c>
      <c r="I48" s="21">
        <f t="shared" si="12"/>
      </c>
      <c r="J48" s="21">
        <f t="shared" si="13"/>
      </c>
      <c r="K48" s="21">
        <f t="shared" si="14"/>
      </c>
      <c r="L48" s="25">
        <f t="shared" si="1"/>
        <v>-3.2490000000041093</v>
      </c>
      <c r="M48" s="25">
        <f t="shared" si="2"/>
        <v>-3.7131428571482243</v>
      </c>
      <c r="N48" s="25">
        <f t="shared" si="3"/>
        <v>-2.8880000000032475</v>
      </c>
      <c r="O48" s="18">
        <f t="shared" si="4"/>
        <v>-48.72556095018302</v>
      </c>
      <c r="P48" s="18">
        <f t="shared" si="5"/>
        <v>48.72556095018302</v>
      </c>
      <c r="Q48" s="30">
        <f t="shared" si="6"/>
        <v>-699.9999943749184</v>
      </c>
      <c r="R48" s="30">
        <f t="shared" si="15"/>
        <v>-699.9999935713672</v>
      </c>
      <c r="S48" s="30">
        <f t="shared" si="16"/>
        <v>-699.9999949999028</v>
      </c>
    </row>
    <row r="49" spans="1:19" ht="12.75">
      <c r="A49" s="19">
        <f t="shared" si="7"/>
        <v>-29.424905475349416</v>
      </c>
      <c r="B49" s="3">
        <f t="shared" si="8"/>
        <v>-0.15899999999979997</v>
      </c>
      <c r="C49" s="3">
        <f t="shared" si="0"/>
        <v>-100</v>
      </c>
      <c r="D49" s="3">
        <v>59.8410000000002</v>
      </c>
      <c r="E49" s="3">
        <v>60</v>
      </c>
      <c r="F49" s="20">
        <f t="shared" si="9"/>
        <v>-29.424905475349416</v>
      </c>
      <c r="G49" s="20">
        <f t="shared" si="10"/>
        <v>-33.65870479386842</v>
      </c>
      <c r="H49" s="20">
        <f t="shared" si="11"/>
        <v>-26.137206557919086</v>
      </c>
      <c r="I49" s="21">
        <f t="shared" si="12"/>
      </c>
      <c r="J49" s="21">
        <f t="shared" si="13"/>
      </c>
      <c r="K49" s="21">
        <f t="shared" si="14"/>
      </c>
      <c r="L49" s="25">
        <f t="shared" si="1"/>
        <v>-3.2694339622682644</v>
      </c>
      <c r="M49" s="25">
        <f t="shared" si="2"/>
        <v>-3.7398561151132954</v>
      </c>
      <c r="N49" s="25">
        <f t="shared" si="3"/>
        <v>-2.9041340782155363</v>
      </c>
      <c r="O49" s="18">
        <f t="shared" si="4"/>
        <v>-48.72556095018302</v>
      </c>
      <c r="P49" s="18">
        <f t="shared" si="5"/>
        <v>48.72556095018302</v>
      </c>
      <c r="Q49" s="30">
        <f t="shared" si="6"/>
        <v>-699.9999943395411</v>
      </c>
      <c r="R49" s="30">
        <f t="shared" si="15"/>
        <v>-699.9999935251187</v>
      </c>
      <c r="S49" s="30">
        <f t="shared" si="16"/>
        <v>-699.9999949719696</v>
      </c>
    </row>
    <row r="50" spans="1:19" ht="12.75">
      <c r="A50" s="19">
        <f t="shared" si="7"/>
        <v>-29.611139053128426</v>
      </c>
      <c r="B50" s="3">
        <f t="shared" si="8"/>
        <v>-0.1579999999998023</v>
      </c>
      <c r="C50" s="3">
        <f t="shared" si="0"/>
        <v>-100</v>
      </c>
      <c r="D50" s="3">
        <v>59.8420000000002</v>
      </c>
      <c r="E50" s="3">
        <v>60</v>
      </c>
      <c r="F50" s="20">
        <f t="shared" si="9"/>
        <v>-29.611139053128426</v>
      </c>
      <c r="G50" s="20">
        <f t="shared" si="10"/>
        <v>-33.902608450027365</v>
      </c>
      <c r="H50" s="20">
        <f t="shared" si="11"/>
        <v>-26.284044796183405</v>
      </c>
      <c r="I50" s="21">
        <f t="shared" si="12"/>
      </c>
      <c r="J50" s="21">
        <f t="shared" si="13"/>
      </c>
      <c r="K50" s="21">
        <f t="shared" si="14"/>
      </c>
      <c r="L50" s="25">
        <f t="shared" si="1"/>
        <v>-3.290126582282598</v>
      </c>
      <c r="M50" s="25">
        <f t="shared" si="2"/>
        <v>-3.766956521744527</v>
      </c>
      <c r="N50" s="25">
        <f t="shared" si="3"/>
        <v>-2.920449438205491</v>
      </c>
      <c r="O50" s="18">
        <f t="shared" si="4"/>
        <v>-48.72556095018302</v>
      </c>
      <c r="P50" s="18">
        <f t="shared" si="5"/>
        <v>48.72556095018302</v>
      </c>
      <c r="Q50" s="30">
        <f t="shared" si="6"/>
        <v>-699.9999943037159</v>
      </c>
      <c r="R50" s="30">
        <f t="shared" si="15"/>
        <v>-699.9999934781997</v>
      </c>
      <c r="S50" s="30">
        <f t="shared" si="16"/>
        <v>-699.9999949437229</v>
      </c>
    </row>
    <row r="51" spans="1:19" ht="12.75">
      <c r="A51" s="19">
        <f t="shared" si="7"/>
        <v>-29.799745033158377</v>
      </c>
      <c r="B51" s="3">
        <f t="shared" si="8"/>
        <v>-0.15699999999979752</v>
      </c>
      <c r="C51" s="3">
        <f t="shared" si="0"/>
        <v>-100</v>
      </c>
      <c r="D51" s="3">
        <v>59.8430000000002</v>
      </c>
      <c r="E51" s="3">
        <v>60</v>
      </c>
      <c r="F51" s="20">
        <f t="shared" si="9"/>
        <v>-29.799745033158377</v>
      </c>
      <c r="G51" s="20">
        <f t="shared" si="10"/>
        <v>-34.15007274347828</v>
      </c>
      <c r="H51" s="20">
        <f t="shared" si="11"/>
        <v>-26.432542223572337</v>
      </c>
      <c r="I51" s="21">
        <f t="shared" si="12"/>
      </c>
      <c r="J51" s="21">
        <f t="shared" si="13"/>
      </c>
      <c r="K51" s="21">
        <f t="shared" si="14"/>
      </c>
      <c r="L51" s="25">
        <f t="shared" si="1"/>
        <v>-3.311082802552041</v>
      </c>
      <c r="M51" s="25">
        <f t="shared" si="2"/>
        <v>-3.794452554750133</v>
      </c>
      <c r="N51" s="25">
        <f t="shared" si="3"/>
        <v>-2.936949152545733</v>
      </c>
      <c r="O51" s="18">
        <f t="shared" si="4"/>
        <v>-48.72556095018302</v>
      </c>
      <c r="P51" s="18">
        <f t="shared" si="5"/>
        <v>48.72556095018302</v>
      </c>
      <c r="Q51" s="30">
        <f t="shared" si="6"/>
        <v>-699.9999942674343</v>
      </c>
      <c r="R51" s="30">
        <f t="shared" si="15"/>
        <v>-699.999993430596</v>
      </c>
      <c r="S51" s="30">
        <f t="shared" si="16"/>
        <v>-699.9999949151567</v>
      </c>
    </row>
    <row r="52" spans="1:19" ht="12.75">
      <c r="A52" s="19">
        <f t="shared" si="7"/>
        <v>-29.990769038556472</v>
      </c>
      <c r="B52" s="3">
        <f t="shared" si="8"/>
        <v>-0.15599999999979985</v>
      </c>
      <c r="C52" s="3">
        <f t="shared" si="0"/>
        <v>-100</v>
      </c>
      <c r="D52" s="3">
        <v>59.8440000000002</v>
      </c>
      <c r="E52" s="3">
        <v>60</v>
      </c>
      <c r="F52" s="20">
        <f t="shared" si="9"/>
        <v>-29.990769038556472</v>
      </c>
      <c r="G52" s="20">
        <f t="shared" si="10"/>
        <v>-34.40117621768671</v>
      </c>
      <c r="H52" s="20">
        <f t="shared" si="11"/>
        <v>-26.582727121716403</v>
      </c>
      <c r="I52" s="21">
        <f t="shared" si="12"/>
      </c>
      <c r="J52" s="21">
        <f t="shared" si="13"/>
      </c>
      <c r="K52" s="21">
        <f t="shared" si="14"/>
      </c>
      <c r="L52" s="25">
        <f t="shared" si="1"/>
        <v>-3.332307692311968</v>
      </c>
      <c r="M52" s="25">
        <f t="shared" si="2"/>
        <v>-3.822352941182096</v>
      </c>
      <c r="N52" s="25">
        <f t="shared" si="3"/>
        <v>-2.9536363636397227</v>
      </c>
      <c r="O52" s="18">
        <f t="shared" si="4"/>
        <v>-48.72556095018302</v>
      </c>
      <c r="P52" s="18">
        <f t="shared" si="5"/>
        <v>48.72556095018302</v>
      </c>
      <c r="Q52" s="30">
        <f t="shared" si="6"/>
        <v>-699.9999942306877</v>
      </c>
      <c r="R52" s="30">
        <f t="shared" si="15"/>
        <v>-699.999993382292</v>
      </c>
      <c r="S52" s="30">
        <f t="shared" si="16"/>
        <v>-699.999994886266</v>
      </c>
    </row>
    <row r="53" spans="1:19" ht="12.75">
      <c r="A53" s="19">
        <f t="shared" si="7"/>
        <v>-30.184257869814772</v>
      </c>
      <c r="B53" s="3">
        <f t="shared" si="8"/>
        <v>-0.15499999999980218</v>
      </c>
      <c r="C53" s="3">
        <f t="shared" si="0"/>
        <v>-100</v>
      </c>
      <c r="D53" s="3">
        <v>59.8450000000002</v>
      </c>
      <c r="E53" s="3">
        <v>60</v>
      </c>
      <c r="F53" s="20">
        <f t="shared" si="9"/>
        <v>-30.184257869814772</v>
      </c>
      <c r="G53" s="20">
        <f t="shared" si="10"/>
        <v>-34.65599974333734</v>
      </c>
      <c r="H53" s="20">
        <f t="shared" si="11"/>
        <v>-26.734628418686587</v>
      </c>
      <c r="I53" s="21">
        <f t="shared" si="12"/>
      </c>
      <c r="J53" s="21">
        <f t="shared" si="13"/>
      </c>
      <c r="K53" s="21">
        <f t="shared" si="14"/>
      </c>
      <c r="L53" s="25">
        <f t="shared" si="1"/>
        <v>-3.3538064516171837</v>
      </c>
      <c r="M53" s="25">
        <f t="shared" si="2"/>
        <v>-3.850666666672309</v>
      </c>
      <c r="N53" s="25">
        <f t="shared" si="3"/>
        <v>-2.970514285717644</v>
      </c>
      <c r="O53" s="18">
        <f t="shared" si="4"/>
        <v>-48.72556095018302</v>
      </c>
      <c r="P53" s="18">
        <f t="shared" si="5"/>
        <v>48.72556095018302</v>
      </c>
      <c r="Q53" s="30">
        <f t="shared" si="6"/>
        <v>-699.9999941934668</v>
      </c>
      <c r="R53" s="30">
        <f t="shared" si="15"/>
        <v>-699.9999933332728</v>
      </c>
      <c r="S53" s="30">
        <f t="shared" si="16"/>
        <v>-699.9999948570452</v>
      </c>
    </row>
    <row r="54" spans="1:19" ht="12.75">
      <c r="A54" s="19">
        <f t="shared" si="7"/>
        <v>-30.380259543022543</v>
      </c>
      <c r="B54" s="3">
        <f t="shared" si="8"/>
        <v>-0.1539999999997974</v>
      </c>
      <c r="C54" s="3">
        <f t="shared" si="0"/>
        <v>-100</v>
      </c>
      <c r="D54" s="3">
        <v>59.8460000000002</v>
      </c>
      <c r="E54" s="3">
        <v>60</v>
      </c>
      <c r="F54" s="20">
        <f t="shared" si="9"/>
        <v>-30.380259543022543</v>
      </c>
      <c r="G54" s="20">
        <f t="shared" si="10"/>
        <v>-34.91462660516517</v>
      </c>
      <c r="H54" s="20">
        <f t="shared" si="11"/>
        <v>-26.888275707567033</v>
      </c>
      <c r="I54" s="21">
        <f t="shared" si="12"/>
      </c>
      <c r="J54" s="21">
        <f t="shared" si="13"/>
      </c>
      <c r="K54" s="21">
        <f t="shared" si="14"/>
      </c>
      <c r="L54" s="25">
        <f t="shared" si="1"/>
        <v>-3.3755844155888566</v>
      </c>
      <c r="M54" s="25">
        <f t="shared" si="2"/>
        <v>-3.879402985080492</v>
      </c>
      <c r="N54" s="25">
        <f t="shared" si="3"/>
        <v>-2.9875862069000307</v>
      </c>
      <c r="O54" s="18">
        <f t="shared" si="4"/>
        <v>-48.72556095018302</v>
      </c>
      <c r="P54" s="18">
        <f t="shared" si="5"/>
        <v>48.72556095018302</v>
      </c>
      <c r="Q54" s="30">
        <f t="shared" si="6"/>
        <v>-699.9999941557626</v>
      </c>
      <c r="R54" s="30">
        <f t="shared" si="15"/>
        <v>-699.9999932835216</v>
      </c>
      <c r="S54" s="30">
        <f t="shared" si="16"/>
        <v>-699.9999948274883</v>
      </c>
    </row>
    <row r="55" spans="1:19" ht="12.75">
      <c r="A55" s="19">
        <f t="shared" si="7"/>
        <v>-30.57882332958743</v>
      </c>
      <c r="B55" s="3">
        <f t="shared" si="8"/>
        <v>-0.15299999999979974</v>
      </c>
      <c r="C55" s="3">
        <f t="shared" si="0"/>
        <v>-100</v>
      </c>
      <c r="D55" s="3">
        <v>59.8470000000002</v>
      </c>
      <c r="E55" s="3">
        <v>60</v>
      </c>
      <c r="F55" s="20">
        <f t="shared" si="9"/>
        <v>-30.57882332958743</v>
      </c>
      <c r="G55" s="20">
        <f t="shared" si="10"/>
        <v>-35.177142592703674</v>
      </c>
      <c r="H55" s="20">
        <f t="shared" si="11"/>
        <v>-27.043699265671723</v>
      </c>
      <c r="I55" s="21">
        <f t="shared" si="12"/>
      </c>
      <c r="J55" s="21">
        <f t="shared" si="13"/>
      </c>
      <c r="K55" s="21">
        <f t="shared" si="14"/>
      </c>
      <c r="L55" s="25">
        <f t="shared" si="1"/>
        <v>-3.397647058827977</v>
      </c>
      <c r="M55" s="25">
        <f t="shared" si="2"/>
        <v>-3.908571428577314</v>
      </c>
      <c r="N55" s="25">
        <f t="shared" si="3"/>
        <v>-3.0048554913329584</v>
      </c>
      <c r="O55" s="18">
        <f t="shared" si="4"/>
        <v>-48.72556095018302</v>
      </c>
      <c r="P55" s="18">
        <f t="shared" si="5"/>
        <v>48.72556095018302</v>
      </c>
      <c r="Q55" s="30">
        <f t="shared" si="6"/>
        <v>-699.9999941175655</v>
      </c>
      <c r="R55" s="30">
        <f t="shared" si="15"/>
        <v>-699.9999932330225</v>
      </c>
      <c r="S55" s="30">
        <f t="shared" si="16"/>
        <v>-699.9999947975899</v>
      </c>
    </row>
    <row r="56" spans="1:19" ht="12.75">
      <c r="A56" s="19">
        <f t="shared" si="7"/>
        <v>-30.779999797537297</v>
      </c>
      <c r="B56" s="3">
        <f t="shared" si="8"/>
        <v>-0.15199999999980207</v>
      </c>
      <c r="C56" s="3">
        <f t="shared" si="0"/>
        <v>-100</v>
      </c>
      <c r="D56" s="3">
        <v>59.8480000000002</v>
      </c>
      <c r="E56" s="3">
        <v>60</v>
      </c>
      <c r="F56" s="20">
        <f t="shared" si="9"/>
        <v>-30.779999797537297</v>
      </c>
      <c r="G56" s="20">
        <f t="shared" si="10"/>
        <v>-35.443636095174746</v>
      </c>
      <c r="H56" s="20">
        <f t="shared" si="11"/>
        <v>-27.20093007444154</v>
      </c>
      <c r="I56" s="21">
        <f t="shared" si="12"/>
      </c>
      <c r="J56" s="21">
        <f t="shared" si="13"/>
      </c>
      <c r="K56" s="21">
        <f t="shared" si="14"/>
      </c>
      <c r="L56" s="25">
        <f t="shared" si="1"/>
        <v>-3.4200000000044537</v>
      </c>
      <c r="M56" s="25">
        <f t="shared" si="2"/>
        <v>-3.938181818187723</v>
      </c>
      <c r="N56" s="25">
        <f t="shared" si="3"/>
        <v>-3.0223255813988272</v>
      </c>
      <c r="O56" s="18">
        <f t="shared" si="4"/>
        <v>-48.72556095018302</v>
      </c>
      <c r="P56" s="18">
        <f t="shared" si="5"/>
        <v>48.72556095018302</v>
      </c>
      <c r="Q56" s="30">
        <f t="shared" si="6"/>
        <v>-699.9999940788658</v>
      </c>
      <c r="R56" s="30">
        <f t="shared" si="15"/>
        <v>-699.999993181758</v>
      </c>
      <c r="S56" s="30">
        <f t="shared" si="16"/>
        <v>-699.9999947673438</v>
      </c>
    </row>
    <row r="57" spans="1:19" ht="12.75">
      <c r="A57" s="19">
        <f t="shared" si="7"/>
        <v>-30.98384085445044</v>
      </c>
      <c r="B57" s="3">
        <f t="shared" si="8"/>
        <v>-0.1509999999997973</v>
      </c>
      <c r="C57" s="3">
        <f t="shared" si="0"/>
        <v>-100</v>
      </c>
      <c r="D57" s="3">
        <v>59.8490000000002</v>
      </c>
      <c r="E57" s="3">
        <v>60</v>
      </c>
      <c r="F57" s="20">
        <f t="shared" si="9"/>
        <v>-30.98384085445044</v>
      </c>
      <c r="G57" s="20">
        <f t="shared" si="10"/>
        <v>-35.714198200707855</v>
      </c>
      <c r="H57" s="20">
        <f t="shared" si="11"/>
        <v>-27.359999840029456</v>
      </c>
      <c r="I57" s="21">
        <f t="shared" si="12"/>
      </c>
      <c r="J57" s="21">
        <f t="shared" si="13"/>
      </c>
      <c r="K57" s="21">
        <f t="shared" si="14"/>
      </c>
      <c r="L57" s="25">
        <f t="shared" si="1"/>
        <v>-3.4426490066271382</v>
      </c>
      <c r="M57" s="25">
        <f t="shared" si="2"/>
        <v>-3.9682442748153006</v>
      </c>
      <c r="N57" s="25">
        <f t="shared" si="3"/>
        <v>-3.0400000000036043</v>
      </c>
      <c r="O57" s="18">
        <f t="shared" si="4"/>
        <v>-48.72556095018302</v>
      </c>
      <c r="P57" s="18">
        <f t="shared" si="5"/>
        <v>48.72556095018302</v>
      </c>
      <c r="Q57" s="30">
        <f t="shared" si="6"/>
        <v>-699.9999940396536</v>
      </c>
      <c r="R57" s="30">
        <f t="shared" si="15"/>
        <v>-699.9999931297108</v>
      </c>
      <c r="S57" s="30">
        <f t="shared" si="16"/>
        <v>-699.999994736744</v>
      </c>
    </row>
    <row r="58" spans="1:19" ht="12.75">
      <c r="A58" s="19">
        <f t="shared" si="7"/>
        <v>-31.19039979210284</v>
      </c>
      <c r="B58" s="3">
        <f t="shared" si="8"/>
        <v>-0.14999999999979963</v>
      </c>
      <c r="C58" s="3">
        <f t="shared" si="0"/>
        <v>-100</v>
      </c>
      <c r="D58" s="3">
        <v>59.8500000000002</v>
      </c>
      <c r="E58" s="3">
        <v>60</v>
      </c>
      <c r="F58" s="20">
        <f t="shared" si="9"/>
        <v>-31.19039979210284</v>
      </c>
      <c r="G58" s="20">
        <f t="shared" si="10"/>
        <v>-35.98892280013829</v>
      </c>
      <c r="H58" s="20">
        <f t="shared" si="11"/>
        <v>-27.52094101461214</v>
      </c>
      <c r="I58" s="21">
        <f t="shared" si="12"/>
      </c>
      <c r="J58" s="21">
        <f t="shared" si="13"/>
      </c>
      <c r="K58" s="21">
        <f t="shared" si="14"/>
      </c>
      <c r="L58" s="25">
        <f t="shared" si="1"/>
        <v>-3.4656000000046294</v>
      </c>
      <c r="M58" s="25">
        <f t="shared" si="2"/>
        <v>-3.9987692307753946</v>
      </c>
      <c r="N58" s="25">
        <f t="shared" si="3"/>
        <v>-3.057882352944781</v>
      </c>
      <c r="O58" s="18">
        <f t="shared" si="4"/>
        <v>-48.72556095018302</v>
      </c>
      <c r="P58" s="18">
        <f t="shared" si="5"/>
        <v>48.72556095018302</v>
      </c>
      <c r="Q58" s="30">
        <f t="shared" si="6"/>
        <v>-699.9999939999185</v>
      </c>
      <c r="R58" s="30">
        <f t="shared" si="15"/>
        <v>-699.9999930768632</v>
      </c>
      <c r="S58" s="30">
        <f t="shared" si="16"/>
        <v>-699.999994705784</v>
      </c>
    </row>
    <row r="59" spans="1:19" ht="12.75">
      <c r="A59" s="19">
        <f t="shared" si="7"/>
        <v>-31.399731332926603</v>
      </c>
      <c r="B59" s="3">
        <f t="shared" si="8"/>
        <v>-0.14899999999980196</v>
      </c>
      <c r="C59" s="3">
        <f t="shared" si="0"/>
        <v>-100</v>
      </c>
      <c r="D59" s="3">
        <v>59.8510000000002</v>
      </c>
      <c r="E59" s="3">
        <v>60</v>
      </c>
      <c r="F59" s="20">
        <f t="shared" si="9"/>
        <v>-31.399731332926603</v>
      </c>
      <c r="G59" s="20">
        <f t="shared" si="10"/>
        <v>-36.26790669565089</v>
      </c>
      <c r="H59" s="20">
        <f t="shared" si="11"/>
        <v>-27.683786818468555</v>
      </c>
      <c r="I59" s="21">
        <f t="shared" si="12"/>
      </c>
      <c r="J59" s="21">
        <f t="shared" si="13"/>
      </c>
      <c r="K59" s="21">
        <f t="shared" si="14"/>
      </c>
      <c r="L59" s="25">
        <f t="shared" si="1"/>
        <v>-3.488859060407322</v>
      </c>
      <c r="M59" s="25">
        <f t="shared" si="2"/>
        <v>-4.029767441866651</v>
      </c>
      <c r="N59" s="25">
        <f t="shared" si="3"/>
        <v>-3.0759763313645516</v>
      </c>
      <c r="O59" s="18">
        <f t="shared" si="4"/>
        <v>-48.72556095018302</v>
      </c>
      <c r="P59" s="18">
        <f t="shared" si="5"/>
        <v>48.72556095018302</v>
      </c>
      <c r="Q59" s="30">
        <f t="shared" si="6"/>
        <v>-699.99999395965</v>
      </c>
      <c r="R59" s="30">
        <f t="shared" si="15"/>
        <v>-699.9999930231961</v>
      </c>
      <c r="S59" s="30">
        <f t="shared" si="16"/>
        <v>-699.9999946744579</v>
      </c>
    </row>
    <row r="60" spans="1:19" ht="12.75">
      <c r="A60" s="19">
        <f t="shared" si="7"/>
        <v>-31.611891678338488</v>
      </c>
      <c r="B60" s="3">
        <f t="shared" si="8"/>
        <v>-0.14799999999979718</v>
      </c>
      <c r="C60" s="3">
        <f t="shared" si="0"/>
        <v>-100</v>
      </c>
      <c r="D60" s="3">
        <v>59.8520000000002</v>
      </c>
      <c r="E60" s="3">
        <v>60</v>
      </c>
      <c r="F60" s="20">
        <f t="shared" si="9"/>
        <v>-31.611891678338488</v>
      </c>
      <c r="G60" s="20">
        <f t="shared" si="10"/>
        <v>-36.55124971449886</v>
      </c>
      <c r="H60" s="20">
        <f t="shared" si="11"/>
        <v>-27.848571262836703</v>
      </c>
      <c r="I60" s="21">
        <f t="shared" si="12"/>
      </c>
      <c r="J60" s="21">
        <f t="shared" si="13"/>
      </c>
      <c r="K60" s="21">
        <f t="shared" si="14"/>
      </c>
      <c r="L60" s="25">
        <f t="shared" si="1"/>
        <v>-3.512432432437246</v>
      </c>
      <c r="M60" s="25">
        <f t="shared" si="2"/>
        <v>-4.061250000006435</v>
      </c>
      <c r="N60" s="25">
        <f t="shared" si="3"/>
        <v>-3.0942857142894504</v>
      </c>
      <c r="O60" s="18">
        <f t="shared" si="4"/>
        <v>-48.72556095018302</v>
      </c>
      <c r="P60" s="18">
        <f t="shared" si="5"/>
        <v>48.72556095018302</v>
      </c>
      <c r="Q60" s="30">
        <f t="shared" si="6"/>
        <v>-699.9999939188374</v>
      </c>
      <c r="R60" s="30">
        <f t="shared" si="15"/>
        <v>-699.9999929686904</v>
      </c>
      <c r="S60" s="30">
        <f t="shared" si="16"/>
        <v>-699.9999946427588</v>
      </c>
    </row>
    <row r="61" spans="1:19" ht="12.75">
      <c r="A61" s="19">
        <f t="shared" si="7"/>
        <v>-31.82693855906248</v>
      </c>
      <c r="B61" s="3">
        <f t="shared" si="8"/>
        <v>-0.14699999999970004</v>
      </c>
      <c r="C61" s="3">
        <f t="shared" si="0"/>
        <v>-100</v>
      </c>
      <c r="D61" s="3">
        <v>59.8530000000003</v>
      </c>
      <c r="E61" s="3">
        <v>60</v>
      </c>
      <c r="F61" s="20">
        <f t="shared" si="9"/>
        <v>-31.82693855906248</v>
      </c>
      <c r="G61" s="20">
        <f t="shared" si="10"/>
        <v>-36.83905482812352</v>
      </c>
      <c r="H61" s="20">
        <f t="shared" si="11"/>
        <v>-28.015329173608162</v>
      </c>
      <c r="I61" s="21">
        <f t="shared" si="12"/>
      </c>
      <c r="J61" s="21">
        <f t="shared" si="13"/>
      </c>
      <c r="K61" s="21">
        <f t="shared" si="14"/>
      </c>
      <c r="L61" s="25">
        <f t="shared" si="1"/>
        <v>-3.536326530619461</v>
      </c>
      <c r="M61" s="25">
        <f t="shared" si="2"/>
        <v>-4.09322834646636</v>
      </c>
      <c r="N61" s="25">
        <f t="shared" si="3"/>
        <v>-3.1128143712630765</v>
      </c>
      <c r="O61" s="18">
        <f t="shared" si="4"/>
        <v>-48.72556095018302</v>
      </c>
      <c r="P61" s="18">
        <f t="shared" si="5"/>
        <v>48.72556095018302</v>
      </c>
      <c r="Q61" s="30">
        <f t="shared" si="6"/>
        <v>-699.9999938774695</v>
      </c>
      <c r="R61" s="30">
        <f t="shared" si="15"/>
        <v>-699.9999929133265</v>
      </c>
      <c r="S61" s="30">
        <f t="shared" si="16"/>
        <v>-699.9999946106799</v>
      </c>
    </row>
    <row r="62" spans="1:19" ht="12.75">
      <c r="A62" s="19">
        <f t="shared" si="7"/>
        <v>-32.04493128742591</v>
      </c>
      <c r="B62" s="3">
        <f t="shared" si="8"/>
        <v>-0.14599999999970237</v>
      </c>
      <c r="C62" s="3">
        <f t="shared" si="0"/>
        <v>-100</v>
      </c>
      <c r="D62" s="3">
        <v>59.8540000000003</v>
      </c>
      <c r="E62" s="3">
        <v>60</v>
      </c>
      <c r="F62" s="20">
        <f t="shared" si="9"/>
        <v>-32.04493128742591</v>
      </c>
      <c r="G62" s="20">
        <f t="shared" si="10"/>
        <v>-37.13142827681997</v>
      </c>
      <c r="H62" s="20">
        <f t="shared" si="11"/>
        <v>-28.18409621580591</v>
      </c>
      <c r="I62" s="21">
        <f t="shared" si="12"/>
      </c>
      <c r="J62" s="21">
        <f t="shared" si="13"/>
      </c>
      <c r="K62" s="21">
        <f t="shared" si="14"/>
      </c>
      <c r="L62" s="25">
        <f t="shared" si="1"/>
        <v>-3.560547945212738</v>
      </c>
      <c r="M62" s="25">
        <f t="shared" si="2"/>
        <v>-4.125714285724031</v>
      </c>
      <c r="N62" s="25">
        <f t="shared" si="3"/>
        <v>-3.1315662650658562</v>
      </c>
      <c r="O62" s="18">
        <f t="shared" si="4"/>
        <v>-48.72556095018302</v>
      </c>
      <c r="P62" s="18">
        <f t="shared" si="5"/>
        <v>48.72556095018302</v>
      </c>
      <c r="Q62" s="30">
        <f t="shared" si="6"/>
        <v>-699.9999938355348</v>
      </c>
      <c r="R62" s="30">
        <f t="shared" si="15"/>
        <v>-699.9999928570837</v>
      </c>
      <c r="S62" s="30">
        <f t="shared" si="16"/>
        <v>-699.9999945782147</v>
      </c>
    </row>
    <row r="63" spans="1:19" ht="12.75">
      <c r="A63" s="19">
        <f t="shared" si="7"/>
        <v>-32.26593081202347</v>
      </c>
      <c r="B63" s="3">
        <f t="shared" si="8"/>
        <v>-0.1449999999996976</v>
      </c>
      <c r="C63" s="3">
        <f t="shared" si="0"/>
        <v>-100</v>
      </c>
      <c r="D63" s="3">
        <v>59.8550000000003</v>
      </c>
      <c r="E63" s="3">
        <v>60</v>
      </c>
      <c r="F63" s="20">
        <f t="shared" si="9"/>
        <v>-32.26593081202347</v>
      </c>
      <c r="G63" s="20">
        <f t="shared" si="10"/>
        <v>-37.42847970066026</v>
      </c>
      <c r="H63" s="20">
        <f t="shared" si="11"/>
        <v>-28.35490891911002</v>
      </c>
      <c r="I63" s="21">
        <f t="shared" si="12"/>
      </c>
      <c r="J63" s="21">
        <f t="shared" si="13"/>
      </c>
      <c r="K63" s="21">
        <f t="shared" si="14"/>
      </c>
      <c r="L63" s="25">
        <f t="shared" si="1"/>
        <v>-3.585103448283339</v>
      </c>
      <c r="M63" s="25">
        <f t="shared" si="2"/>
        <v>-4.158720000010061</v>
      </c>
      <c r="N63" s="25">
        <f t="shared" si="3"/>
        <v>-3.1505454545512293</v>
      </c>
      <c r="O63" s="18">
        <f t="shared" si="4"/>
        <v>-48.72556095018302</v>
      </c>
      <c r="P63" s="18">
        <f t="shared" si="5"/>
        <v>48.72556095018302</v>
      </c>
      <c r="Q63" s="30">
        <f t="shared" si="6"/>
        <v>-699.999993793022</v>
      </c>
      <c r="R63" s="30">
        <f t="shared" si="15"/>
        <v>-699.999992799941</v>
      </c>
      <c r="S63" s="30">
        <f t="shared" si="16"/>
        <v>-699.9999945453558</v>
      </c>
    </row>
    <row r="64" spans="1:19" ht="12.75">
      <c r="A64" s="19">
        <f t="shared" si="7"/>
        <v>-32.48999977443977</v>
      </c>
      <c r="B64" s="3">
        <f t="shared" si="8"/>
        <v>-0.14399999999969992</v>
      </c>
      <c r="C64" s="3">
        <f t="shared" si="0"/>
        <v>-100</v>
      </c>
      <c r="D64" s="3">
        <v>59.8560000000003</v>
      </c>
      <c r="E64" s="3">
        <v>60</v>
      </c>
      <c r="F64" s="20">
        <f t="shared" si="9"/>
        <v>-32.48999977443977</v>
      </c>
      <c r="G64" s="20">
        <f t="shared" si="10"/>
        <v>-37.73032227645721</v>
      </c>
      <c r="H64" s="20">
        <f t="shared" si="11"/>
        <v>-28.527804704147822</v>
      </c>
      <c r="I64" s="21">
        <f t="shared" si="12"/>
      </c>
      <c r="J64" s="21">
        <f t="shared" si="13"/>
      </c>
      <c r="K64" s="21">
        <f t="shared" si="14"/>
      </c>
      <c r="L64" s="25">
        <f t="shared" si="1"/>
        <v>-3.6100000000075227</v>
      </c>
      <c r="M64" s="25">
        <f t="shared" si="2"/>
        <v>-4.192258064526275</v>
      </c>
      <c r="N64" s="25">
        <f t="shared" si="3"/>
        <v>-3.1697560975667756</v>
      </c>
      <c r="O64" s="18">
        <f t="shared" si="4"/>
        <v>-48.72556095018302</v>
      </c>
      <c r="P64" s="18">
        <f t="shared" si="5"/>
        <v>48.72556095018302</v>
      </c>
      <c r="Q64" s="30">
        <f t="shared" si="6"/>
        <v>-699.9999937499185</v>
      </c>
      <c r="R64" s="30">
        <f t="shared" si="15"/>
        <v>-699.9999927418764</v>
      </c>
      <c r="S64" s="30">
        <f t="shared" si="16"/>
        <v>-699.9999945120962</v>
      </c>
    </row>
    <row r="65" spans="1:19" ht="12.75">
      <c r="A65" s="19">
        <f t="shared" si="7"/>
        <v>-32.71720256847633</v>
      </c>
      <c r="B65" s="3">
        <f t="shared" si="8"/>
        <v>-0.14299999999970225</v>
      </c>
      <c r="C65" s="3">
        <f t="shared" si="0"/>
        <v>-100</v>
      </c>
      <c r="D65" s="3">
        <v>59.8570000000003</v>
      </c>
      <c r="E65" s="3">
        <v>60</v>
      </c>
      <c r="F65" s="20">
        <f t="shared" si="9"/>
        <v>-32.71720256847633</v>
      </c>
      <c r="G65" s="20">
        <f t="shared" si="10"/>
        <v>-38.03707286157681</v>
      </c>
      <c r="H65" s="20">
        <f t="shared" si="11"/>
        <v>-28.70282190984792</v>
      </c>
      <c r="I65" s="21">
        <f t="shared" si="12"/>
      </c>
      <c r="J65" s="21">
        <f t="shared" si="13"/>
      </c>
      <c r="K65" s="21">
        <f t="shared" si="14"/>
      </c>
      <c r="L65" s="25">
        <f t="shared" si="1"/>
        <v>-3.6352447552523244</v>
      </c>
      <c r="M65" s="25">
        <f t="shared" si="2"/>
        <v>-4.226341463424865</v>
      </c>
      <c r="N65" s="25">
        <f t="shared" si="3"/>
        <v>-3.189202453993556</v>
      </c>
      <c r="O65" s="18">
        <f t="shared" si="4"/>
        <v>-48.72556095018302</v>
      </c>
      <c r="P65" s="18">
        <f t="shared" si="5"/>
        <v>48.72556095018302</v>
      </c>
      <c r="Q65" s="30">
        <f t="shared" si="6"/>
        <v>-699.9999937062121</v>
      </c>
      <c r="R65" s="30">
        <f t="shared" si="15"/>
        <v>-699.9999926828681</v>
      </c>
      <c r="S65" s="30">
        <f t="shared" si="16"/>
        <v>-699.9999944784287</v>
      </c>
    </row>
    <row r="66" spans="1:19" ht="12.75">
      <c r="A66" s="19">
        <f t="shared" si="7"/>
        <v>-32.94760540184463</v>
      </c>
      <c r="B66" s="3">
        <f t="shared" si="8"/>
        <v>-0.14199999999969748</v>
      </c>
      <c r="C66" s="3">
        <f t="shared" si="0"/>
        <v>-100</v>
      </c>
      <c r="D66" s="3">
        <v>59.8580000000003</v>
      </c>
      <c r="E66" s="3">
        <v>60</v>
      </c>
      <c r="F66" s="20">
        <f t="shared" si="9"/>
        <v>-32.94760540184463</v>
      </c>
      <c r="G66" s="20">
        <f t="shared" si="10"/>
        <v>-38.34885214477414</v>
      </c>
      <c r="H66" s="20">
        <f t="shared" si="11"/>
        <v>-28.879999821779155</v>
      </c>
      <c r="I66" s="21">
        <f t="shared" si="12"/>
      </c>
      <c r="J66" s="21">
        <f t="shared" si="13"/>
      </c>
      <c r="K66" s="21">
        <f t="shared" si="14"/>
      </c>
      <c r="L66" s="25">
        <f t="shared" si="1"/>
        <v>-3.6608450704303346</v>
      </c>
      <c r="M66" s="25">
        <f t="shared" si="2"/>
        <v>-4.260983606567944</v>
      </c>
      <c r="N66" s="25">
        <f t="shared" si="3"/>
        <v>-3.2088888888948817</v>
      </c>
      <c r="O66" s="18">
        <f t="shared" si="4"/>
        <v>-48.72556095018302</v>
      </c>
      <c r="P66" s="18">
        <f t="shared" si="5"/>
        <v>48.72556095018302</v>
      </c>
      <c r="Q66" s="30">
        <f t="shared" si="6"/>
        <v>-699.9999936618902</v>
      </c>
      <c r="R66" s="30">
        <f t="shared" si="15"/>
        <v>-699.9999926228924</v>
      </c>
      <c r="S66" s="30">
        <f t="shared" si="16"/>
        <v>-699.9999944443454</v>
      </c>
    </row>
    <row r="67" spans="1:19" ht="12.75">
      <c r="A67" s="19">
        <f t="shared" si="7"/>
        <v>-33.18127636048412</v>
      </c>
      <c r="B67" s="3">
        <f t="shared" si="8"/>
        <v>-0.1409999999996998</v>
      </c>
      <c r="C67" s="3">
        <f t="shared" si="0"/>
        <v>-100</v>
      </c>
      <c r="D67" s="3">
        <v>59.8590000000003</v>
      </c>
      <c r="E67" s="3">
        <v>60</v>
      </c>
      <c r="F67" s="20">
        <f t="shared" si="9"/>
        <v>-33.18127636048412</v>
      </c>
      <c r="G67" s="20">
        <f t="shared" si="10"/>
        <v>-38.66578480450843</v>
      </c>
      <c r="H67" s="20">
        <f t="shared" si="11"/>
        <v>-29.05937870154553</v>
      </c>
      <c r="I67" s="21">
        <f t="shared" si="12"/>
      </c>
      <c r="J67" s="21">
        <f t="shared" si="13"/>
      </c>
      <c r="K67" s="21">
        <f t="shared" si="14"/>
      </c>
      <c r="L67" s="25">
        <f t="shared" si="1"/>
        <v>-3.6868085106461477</v>
      </c>
      <c r="M67" s="25">
        <f t="shared" si="2"/>
        <v>-4.2961983471180965</v>
      </c>
      <c r="N67" s="25">
        <f t="shared" si="3"/>
        <v>-3.2288198757824182</v>
      </c>
      <c r="O67" s="18">
        <f t="shared" si="4"/>
        <v>-48.72556095018302</v>
      </c>
      <c r="P67" s="18">
        <f t="shared" si="5"/>
        <v>48.72556095018302</v>
      </c>
      <c r="Q67" s="30">
        <f t="shared" si="6"/>
        <v>-699.9999936169397</v>
      </c>
      <c r="R67" s="30">
        <f t="shared" si="15"/>
        <v>-699.9999925619252</v>
      </c>
      <c r="S67" s="30">
        <f t="shared" si="16"/>
        <v>-699.9999944098388</v>
      </c>
    </row>
    <row r="68" spans="1:19" ht="12.75">
      <c r="A68" s="19">
        <f t="shared" si="7"/>
        <v>-33.41828547565175</v>
      </c>
      <c r="B68" s="3">
        <f t="shared" si="8"/>
        <v>-0.13999999999970214</v>
      </c>
      <c r="C68" s="3">
        <f t="shared" si="0"/>
        <v>-100</v>
      </c>
      <c r="D68" s="3">
        <v>59.8600000000003</v>
      </c>
      <c r="E68" s="3">
        <v>60</v>
      </c>
      <c r="F68" s="20">
        <f t="shared" si="9"/>
        <v>-33.41828547565175</v>
      </c>
      <c r="G68" s="20">
        <f t="shared" si="10"/>
        <v>-38.98799967519426</v>
      </c>
      <c r="H68" s="20">
        <f t="shared" si="11"/>
        <v>-29.240999817294966</v>
      </c>
      <c r="I68" s="21">
        <f t="shared" si="12"/>
      </c>
      <c r="J68" s="21">
        <f t="shared" si="13"/>
      </c>
      <c r="K68" s="21">
        <f t="shared" si="14"/>
      </c>
      <c r="L68" s="25">
        <f t="shared" si="1"/>
        <v>-3.7131428571507574</v>
      </c>
      <c r="M68" s="25">
        <f t="shared" si="2"/>
        <v>-4.332000000010753</v>
      </c>
      <c r="N68" s="25">
        <f t="shared" si="3"/>
        <v>-3.2490000000060486</v>
      </c>
      <c r="O68" s="18">
        <f t="shared" si="4"/>
        <v>-48.72556095018302</v>
      </c>
      <c r="P68" s="18">
        <f t="shared" si="5"/>
        <v>48.72556095018302</v>
      </c>
      <c r="Q68" s="30">
        <f t="shared" si="6"/>
        <v>-699.999993571347</v>
      </c>
      <c r="R68" s="30">
        <f t="shared" si="15"/>
        <v>-699.9999924999416</v>
      </c>
      <c r="S68" s="30">
        <f t="shared" si="16"/>
        <v>-699.9999943749007</v>
      </c>
    </row>
    <row r="69" spans="1:19" ht="12.75">
      <c r="A69" s="19">
        <f t="shared" si="7"/>
        <v>-33.658704793892504</v>
      </c>
      <c r="B69" s="3">
        <f t="shared" si="8"/>
        <v>-0.13899999999969737</v>
      </c>
      <c r="C69" s="3">
        <f t="shared" si="0"/>
        <v>-100</v>
      </c>
      <c r="D69" s="3">
        <v>59.8610000000003</v>
      </c>
      <c r="E69" s="3">
        <v>60</v>
      </c>
      <c r="F69" s="20">
        <f t="shared" si="9"/>
        <v>-33.658704793892504</v>
      </c>
      <c r="G69" s="20">
        <f t="shared" si="10"/>
        <v>-39.31562992181485</v>
      </c>
      <c r="H69" s="20">
        <f t="shared" si="11"/>
        <v>-29.424905475367822</v>
      </c>
      <c r="I69" s="21">
        <f t="shared" si="12"/>
      </c>
      <c r="J69" s="21">
        <f t="shared" si="13"/>
      </c>
      <c r="K69" s="21">
        <f t="shared" si="14"/>
      </c>
      <c r="L69" s="25">
        <f t="shared" si="1"/>
        <v>-3.7398561151160568</v>
      </c>
      <c r="M69" s="25">
        <f t="shared" si="2"/>
        <v>-4.368403361355648</v>
      </c>
      <c r="N69" s="25">
        <f t="shared" si="3"/>
        <v>-3.2694339622703743</v>
      </c>
      <c r="O69" s="18">
        <f t="shared" si="4"/>
        <v>-48.72556095018302</v>
      </c>
      <c r="P69" s="18">
        <f t="shared" si="5"/>
        <v>48.72556095018302</v>
      </c>
      <c r="Q69" s="30">
        <f t="shared" si="6"/>
        <v>-699.9999935250983</v>
      </c>
      <c r="R69" s="30">
        <f t="shared" si="15"/>
        <v>-699.9999924369168</v>
      </c>
      <c r="S69" s="30">
        <f t="shared" si="16"/>
        <v>-699.9999943395233</v>
      </c>
    </row>
    <row r="70" spans="1:19" ht="12.75">
      <c r="A70" s="19">
        <f t="shared" si="7"/>
        <v>-33.90260845005181</v>
      </c>
      <c r="B70" s="3">
        <f t="shared" si="8"/>
        <v>-0.1379999999996997</v>
      </c>
      <c r="C70" s="3">
        <f t="shared" si="0"/>
        <v>-100</v>
      </c>
      <c r="D70" s="3">
        <v>59.8620000000003</v>
      </c>
      <c r="E70" s="3">
        <v>60</v>
      </c>
      <c r="F70" s="20">
        <f t="shared" si="9"/>
        <v>-33.90260845005181</v>
      </c>
      <c r="G70" s="20">
        <f t="shared" si="10"/>
        <v>-39.648813223413505</v>
      </c>
      <c r="H70" s="20">
        <f t="shared" si="11"/>
        <v>-29.61113905314707</v>
      </c>
      <c r="I70" s="21">
        <f t="shared" si="12"/>
      </c>
      <c r="J70" s="21">
        <f t="shared" si="13"/>
      </c>
      <c r="K70" s="21">
        <f t="shared" si="14"/>
      </c>
      <c r="L70" s="25">
        <f t="shared" si="1"/>
        <v>-3.766956521747328</v>
      </c>
      <c r="M70" s="25">
        <f t="shared" si="2"/>
        <v>-4.405423728824772</v>
      </c>
      <c r="N70" s="25">
        <f t="shared" si="3"/>
        <v>-3.2901265822847345</v>
      </c>
      <c r="O70" s="18">
        <f t="shared" si="4"/>
        <v>-48.72556095018302</v>
      </c>
      <c r="P70" s="18">
        <f t="shared" si="5"/>
        <v>48.72556095018302</v>
      </c>
      <c r="Q70" s="30">
        <f t="shared" si="6"/>
        <v>-699.9999934781794</v>
      </c>
      <c r="R70" s="30">
        <f t="shared" si="15"/>
        <v>-699.9999923728236</v>
      </c>
      <c r="S70" s="30">
        <f t="shared" si="16"/>
        <v>-699.999994303698</v>
      </c>
    </row>
    <row r="71" spans="1:19" ht="12.75">
      <c r="A71" s="19">
        <f t="shared" si="7"/>
        <v>-34.15007274350131</v>
      </c>
      <c r="B71" s="3">
        <f t="shared" si="8"/>
        <v>-0.13699999999970203</v>
      </c>
      <c r="C71" s="3">
        <f t="shared" si="0"/>
        <v>-100</v>
      </c>
      <c r="D71" s="3">
        <v>59.8630000000003</v>
      </c>
      <c r="E71" s="3">
        <v>60</v>
      </c>
      <c r="F71" s="20">
        <f t="shared" si="9"/>
        <v>-34.15007274350131</v>
      </c>
      <c r="G71" s="20">
        <f t="shared" si="10"/>
        <v>-39.98769196601645</v>
      </c>
      <c r="H71" s="20">
        <f t="shared" si="11"/>
        <v>-29.79974503317591</v>
      </c>
      <c r="I71" s="21">
        <f t="shared" si="12"/>
      </c>
      <c r="J71" s="21">
        <f t="shared" si="13"/>
      </c>
      <c r="K71" s="21">
        <f t="shared" si="14"/>
      </c>
      <c r="L71" s="25">
        <f t="shared" si="1"/>
        <v>-3.7944525547527785</v>
      </c>
      <c r="M71" s="25">
        <f t="shared" si="2"/>
        <v>-4.443076923088239</v>
      </c>
      <c r="N71" s="25">
        <f t="shared" si="3"/>
        <v>-3.311082802554055</v>
      </c>
      <c r="O71" s="18">
        <f t="shared" si="4"/>
        <v>-48.72556095018302</v>
      </c>
      <c r="P71" s="18">
        <f t="shared" si="5"/>
        <v>48.72556095018302</v>
      </c>
      <c r="Q71" s="30">
        <f t="shared" si="6"/>
        <v>-699.9999934305755</v>
      </c>
      <c r="R71" s="30">
        <f t="shared" si="15"/>
        <v>-699.9999923076349</v>
      </c>
      <c r="S71" s="30">
        <f t="shared" si="16"/>
        <v>-699.9999942674164</v>
      </c>
    </row>
    <row r="72" spans="1:19" ht="12.75">
      <c r="A72" s="19">
        <f t="shared" si="7"/>
        <v>-34.40117621771188</v>
      </c>
      <c r="B72" s="3">
        <f t="shared" si="8"/>
        <v>-0.13599999999969725</v>
      </c>
      <c r="C72" s="3">
        <f aca="true" t="shared" si="17" ref="C72:C135">+$B$4</f>
        <v>-100</v>
      </c>
      <c r="D72" s="3">
        <v>59.8640000000003</v>
      </c>
      <c r="E72" s="3">
        <v>60</v>
      </c>
      <c r="F72" s="20">
        <f t="shared" si="9"/>
        <v>-34.40117621771188</v>
      </c>
      <c r="G72" s="20">
        <f t="shared" si="10"/>
        <v>-40.33241344551293</v>
      </c>
      <c r="H72" s="20">
        <f t="shared" si="11"/>
        <v>-29.990769038575596</v>
      </c>
      <c r="I72" s="21">
        <f t="shared" si="12"/>
      </c>
      <c r="J72" s="21">
        <f t="shared" si="13"/>
      </c>
      <c r="K72" s="21">
        <f t="shared" si="14"/>
      </c>
      <c r="L72" s="25">
        <f aca="true" t="shared" si="18" ref="L72:L135">(-10*C72/B72)*($H$4*$H$4)</f>
        <v>-3.8223529411849797</v>
      </c>
      <c r="M72" s="25">
        <f aca="true" t="shared" si="19" ref="M72:M135">(-10*C72/(B72+0.02))*($H$4*$H$4)</f>
        <v>-4.481379310356524</v>
      </c>
      <c r="N72" s="25">
        <f aca="true" t="shared" si="20" ref="N72:N135">(-10*C72/(B72-0.02))*($H$4*$H$4)</f>
        <v>-3.33230769231416</v>
      </c>
      <c r="O72" s="18">
        <f aca="true" t="shared" si="21" ref="O72:O135">-$D$4</f>
        <v>-48.72556095018302</v>
      </c>
      <c r="P72" s="18">
        <f aca="true" t="shared" si="22" ref="P72:P135">+$D$4</f>
        <v>48.72556095018302</v>
      </c>
      <c r="Q72" s="30">
        <f aca="true" t="shared" si="23" ref="Q72:Q135">(2-(A72*B72)/(-10*C72*$H$4*$H$4))*100</f>
        <v>-699.9999933822714</v>
      </c>
      <c r="R72" s="30">
        <f t="shared" si="15"/>
        <v>-699.9999922413218</v>
      </c>
      <c r="S72" s="30">
        <f t="shared" si="16"/>
        <v>-699.9999942306696</v>
      </c>
    </row>
    <row r="73" spans="1:19" ht="12.75">
      <c r="A73" s="19">
        <f aca="true" t="shared" si="24" ref="A73:A136">IF(F73=-99999,I73,IF(F73&lt;0,F73,I73))</f>
        <v>-34.65599974336288</v>
      </c>
      <c r="B73" s="3">
        <f aca="true" t="shared" si="25" ref="B73:B136">+D73-E73</f>
        <v>-0.13499999999969958</v>
      </c>
      <c r="C73" s="3">
        <f t="shared" si="17"/>
        <v>-100</v>
      </c>
      <c r="D73" s="3">
        <v>59.8650000000003</v>
      </c>
      <c r="E73" s="3">
        <v>60</v>
      </c>
      <c r="F73" s="20">
        <f aca="true" t="shared" si="26" ref="F73:F136">IF((D73-60)&lt;=0,(-10*C73)*($F$4-60)^2/(D73-60-0.000000001),"")</f>
        <v>-34.65599974336288</v>
      </c>
      <c r="G73" s="20">
        <f aca="true" t="shared" si="27" ref="G73:G136">IF((D73-59.98)&lt;=0,(-10*C73)*(($F$4-0.02)-59.98)^2/(D73-59.98-0.000000001),"")</f>
        <v>-40.68313008111996</v>
      </c>
      <c r="H73" s="20">
        <f aca="true" t="shared" si="28" ref="H73:H136">IF((D73-60.02)&lt;=0,(-10*C73)*(($F$4+0.02)-60.02)^2/(D73-60.02-0.000000001),"")</f>
        <v>-30.18425786983414</v>
      </c>
      <c r="I73" s="21">
        <f aca="true" t="shared" si="29" ref="I73:I136">IF((D73-60)&gt;0,(-10*C73)*($G$4-60)^2/(D73-60),"")</f>
      </c>
      <c r="J73" s="21">
        <f aca="true" t="shared" si="30" ref="J73:J136">IF((D73-59.98)&gt;0,(-10*C73)*($G$4-59.98)^2/(D73-59.98),"")</f>
      </c>
      <c r="K73" s="21">
        <f aca="true" t="shared" si="31" ref="K73:K136">IF((D73-60.02)&gt;0,(-10*C73)*($G$4-60.02)^2/(D73-60.02),"")</f>
      </c>
      <c r="L73" s="25">
        <f t="shared" si="18"/>
        <v>-3.850666666675236</v>
      </c>
      <c r="M73" s="25">
        <f t="shared" si="19"/>
        <v>-4.5203478260987655</v>
      </c>
      <c r="N73" s="25">
        <f t="shared" si="20"/>
        <v>-3.353806451619404</v>
      </c>
      <c r="O73" s="18">
        <f t="shared" si="21"/>
        <v>-48.72556095018302</v>
      </c>
      <c r="P73" s="18">
        <f t="shared" si="22"/>
        <v>48.72556095018302</v>
      </c>
      <c r="Q73" s="30">
        <f t="shared" si="23"/>
        <v>-699.999993333252</v>
      </c>
      <c r="R73" s="30">
        <f aca="true" t="shared" si="32" ref="R73:R136">IF(G73&lt;=0,(2-(G73*(B73+0.02))/(-10*C73*$H$4*$H$4))*100,(2-(J73*(B73+0.02))/(-10*C73*$H$4*$H$4))*100)</f>
        <v>-699.999992173856</v>
      </c>
      <c r="S73" s="30">
        <f aca="true" t="shared" si="33" ref="S73:S136">IF(H73&lt;=0,(2-(H73*(B73-0.02))/(-10*C73*$H$4*$H$4))*100,(2-(K73*(B73-0.02))/(-10*C73*$H$4*$H$4))*100)</f>
        <v>-699.9999941934485</v>
      </c>
    </row>
    <row r="74" spans="1:19" ht="12.75">
      <c r="A74" s="19">
        <f t="shared" si="24"/>
        <v>-34.914626605189234</v>
      </c>
      <c r="B74" s="3">
        <f t="shared" si="25"/>
        <v>-0.1339999999997019</v>
      </c>
      <c r="C74" s="3">
        <f t="shared" si="17"/>
        <v>-100</v>
      </c>
      <c r="D74" s="3">
        <v>59.8660000000003</v>
      </c>
      <c r="E74" s="3">
        <v>60</v>
      </c>
      <c r="F74" s="20">
        <f t="shared" si="26"/>
        <v>-34.914626605189234</v>
      </c>
      <c r="G74" s="20">
        <f t="shared" si="27"/>
        <v>-41.039999640104725</v>
      </c>
      <c r="H74" s="20">
        <f t="shared" si="28"/>
        <v>-30.380259543040765</v>
      </c>
      <c r="I74" s="21">
        <f t="shared" si="29"/>
      </c>
      <c r="J74" s="21">
        <f t="shared" si="30"/>
      </c>
      <c r="K74" s="21">
        <f t="shared" si="31"/>
      </c>
      <c r="L74" s="25">
        <f t="shared" si="18"/>
        <v>-3.879402985083257</v>
      </c>
      <c r="M74" s="25">
        <f t="shared" si="19"/>
        <v>-4.560000000011923</v>
      </c>
      <c r="N74" s="25">
        <f t="shared" si="20"/>
        <v>-3.37558441559095</v>
      </c>
      <c r="O74" s="18">
        <f t="shared" si="21"/>
        <v>-48.72556095018302</v>
      </c>
      <c r="P74" s="18">
        <f t="shared" si="22"/>
        <v>48.72556095018302</v>
      </c>
      <c r="Q74" s="30">
        <f t="shared" si="23"/>
        <v>-699.9999932835004</v>
      </c>
      <c r="R74" s="30">
        <f t="shared" si="32"/>
        <v>-699.9999921052064</v>
      </c>
      <c r="S74" s="30">
        <f t="shared" si="33"/>
        <v>-699.9999941557443</v>
      </c>
    </row>
    <row r="75" spans="1:19" ht="12.75">
      <c r="A75" s="19">
        <f t="shared" si="24"/>
        <v>-35.17714259272998</v>
      </c>
      <c r="B75" s="3">
        <f t="shared" si="25"/>
        <v>-0.13299999999969714</v>
      </c>
      <c r="C75" s="3">
        <f t="shared" si="17"/>
        <v>-100</v>
      </c>
      <c r="D75" s="3">
        <v>59.8670000000003</v>
      </c>
      <c r="E75" s="3">
        <v>60</v>
      </c>
      <c r="F75" s="20">
        <f t="shared" si="26"/>
        <v>-35.17714259272998</v>
      </c>
      <c r="G75" s="20">
        <f t="shared" si="27"/>
        <v>-41.40318547441646</v>
      </c>
      <c r="H75" s="20">
        <f t="shared" si="28"/>
        <v>-30.57882332960731</v>
      </c>
      <c r="I75" s="21">
        <f t="shared" si="29"/>
      </c>
      <c r="J75" s="21">
        <f t="shared" si="30"/>
      </c>
      <c r="K75" s="21">
        <f t="shared" si="31"/>
      </c>
      <c r="L75" s="25">
        <f t="shared" si="18"/>
        <v>-3.9085714285803292</v>
      </c>
      <c r="M75" s="25">
        <f t="shared" si="19"/>
        <v>-4.600353982313215</v>
      </c>
      <c r="N75" s="25">
        <f t="shared" si="20"/>
        <v>-3.3976470588302554</v>
      </c>
      <c r="O75" s="18">
        <f t="shared" si="21"/>
        <v>-48.72556095018302</v>
      </c>
      <c r="P75" s="18">
        <f t="shared" si="22"/>
        <v>48.72556095018302</v>
      </c>
      <c r="Q75" s="30">
        <f t="shared" si="23"/>
        <v>-699.9999932330011</v>
      </c>
      <c r="R75" s="30">
        <f t="shared" si="32"/>
        <v>-699.9999920353415</v>
      </c>
      <c r="S75" s="30">
        <f t="shared" si="33"/>
        <v>-699.9999941175471</v>
      </c>
    </row>
    <row r="76" spans="1:19" ht="12.75">
      <c r="A76" s="19">
        <f t="shared" si="24"/>
        <v>-35.443636095201455</v>
      </c>
      <c r="B76" s="3">
        <f t="shared" si="25"/>
        <v>-0.13199999999969947</v>
      </c>
      <c r="C76" s="3">
        <f t="shared" si="17"/>
        <v>-100</v>
      </c>
      <c r="D76" s="3">
        <v>59.8680000000003</v>
      </c>
      <c r="E76" s="3">
        <v>60</v>
      </c>
      <c r="F76" s="20">
        <f t="shared" si="26"/>
        <v>-35.443636095201455</v>
      </c>
      <c r="G76" s="20">
        <f t="shared" si="27"/>
        <v>-41.77285676999468</v>
      </c>
      <c r="H76" s="20">
        <f t="shared" si="28"/>
        <v>-30.77999979755744</v>
      </c>
      <c r="I76" s="21">
        <f t="shared" si="29"/>
      </c>
      <c r="J76" s="21">
        <f t="shared" si="30"/>
      </c>
      <c r="K76" s="21">
        <f t="shared" si="31"/>
      </c>
      <c r="L76" s="25">
        <f t="shared" si="18"/>
        <v>-3.9381818181907846</v>
      </c>
      <c r="M76" s="25">
        <f t="shared" si="19"/>
        <v>-4.641428571441026</v>
      </c>
      <c r="N76" s="25">
        <f t="shared" si="20"/>
        <v>-3.4200000000067625</v>
      </c>
      <c r="O76" s="18">
        <f t="shared" si="21"/>
        <v>-48.72556095018302</v>
      </c>
      <c r="P76" s="18">
        <f t="shared" si="22"/>
        <v>48.72556095018302</v>
      </c>
      <c r="Q76" s="30">
        <f t="shared" si="23"/>
        <v>-699.9999931817365</v>
      </c>
      <c r="R76" s="30">
        <f t="shared" si="32"/>
        <v>-699.9999919642291</v>
      </c>
      <c r="S76" s="30">
        <f t="shared" si="33"/>
        <v>-699.9999940788474</v>
      </c>
    </row>
    <row r="77" spans="1:19" ht="12.75">
      <c r="A77" s="19">
        <f t="shared" si="24"/>
        <v>-35.71419820073304</v>
      </c>
      <c r="B77" s="3">
        <f t="shared" si="25"/>
        <v>-0.1309999999997018</v>
      </c>
      <c r="C77" s="3">
        <f t="shared" si="17"/>
        <v>-100</v>
      </c>
      <c r="D77" s="3">
        <v>59.8690000000003</v>
      </c>
      <c r="E77" s="3">
        <v>60</v>
      </c>
      <c r="F77" s="20">
        <f t="shared" si="26"/>
        <v>-35.71419820073304</v>
      </c>
      <c r="G77" s="20">
        <f t="shared" si="27"/>
        <v>-42.149188809577375</v>
      </c>
      <c r="H77" s="20">
        <f t="shared" si="28"/>
        <v>-30.983840854469392</v>
      </c>
      <c r="I77" s="21">
        <f t="shared" si="29"/>
      </c>
      <c r="J77" s="21">
        <f t="shared" si="30"/>
      </c>
      <c r="K77" s="21">
        <f t="shared" si="31"/>
      </c>
      <c r="L77" s="25">
        <f t="shared" si="18"/>
        <v>-3.9682442748181934</v>
      </c>
      <c r="M77" s="25">
        <f t="shared" si="19"/>
        <v>-4.683243243255825</v>
      </c>
      <c r="N77" s="25">
        <f t="shared" si="20"/>
        <v>-3.4426490066293156</v>
      </c>
      <c r="O77" s="18">
        <f t="shared" si="21"/>
        <v>-48.72556095018302</v>
      </c>
      <c r="P77" s="18">
        <f t="shared" si="22"/>
        <v>48.72556095018302</v>
      </c>
      <c r="Q77" s="30">
        <f t="shared" si="23"/>
        <v>-699.9999931296893</v>
      </c>
      <c r="R77" s="30">
        <f t="shared" si="32"/>
        <v>-699.9999918918357</v>
      </c>
      <c r="S77" s="30">
        <f t="shared" si="33"/>
        <v>-699.9999940396348</v>
      </c>
    </row>
    <row r="78" spans="1:19" ht="12.75">
      <c r="A78" s="19">
        <f t="shared" si="24"/>
        <v>-35.988922800165824</v>
      </c>
      <c r="B78" s="3">
        <f t="shared" si="25"/>
        <v>-0.12999999999969702</v>
      </c>
      <c r="C78" s="3">
        <f t="shared" si="17"/>
        <v>-100</v>
      </c>
      <c r="D78" s="3">
        <v>59.8700000000003</v>
      </c>
      <c r="E78" s="3">
        <v>60</v>
      </c>
      <c r="F78" s="20">
        <f t="shared" si="26"/>
        <v>-35.988922800165824</v>
      </c>
      <c r="G78" s="20">
        <f t="shared" si="27"/>
        <v>-42.53236324982029</v>
      </c>
      <c r="H78" s="20">
        <f t="shared" si="28"/>
        <v>-31.190399792123525</v>
      </c>
      <c r="I78" s="21">
        <f t="shared" si="29"/>
      </c>
      <c r="J78" s="21">
        <f t="shared" si="30"/>
      </c>
      <c r="K78" s="21">
        <f t="shared" si="31"/>
      </c>
      <c r="L78" s="25">
        <f t="shared" si="18"/>
        <v>-3.9987692307785503</v>
      </c>
      <c r="M78" s="25">
        <f t="shared" si="19"/>
        <v>-4.725818181831198</v>
      </c>
      <c r="N78" s="25">
        <f t="shared" si="20"/>
        <v>-3.4656000000070004</v>
      </c>
      <c r="O78" s="18">
        <f t="shared" si="21"/>
        <v>-48.72556095018302</v>
      </c>
      <c r="P78" s="18">
        <f t="shared" si="22"/>
        <v>48.72556095018302</v>
      </c>
      <c r="Q78" s="30">
        <f t="shared" si="23"/>
        <v>-699.9999930768414</v>
      </c>
      <c r="R78" s="30">
        <f t="shared" si="32"/>
        <v>-699.9999918181256</v>
      </c>
      <c r="S78" s="30">
        <f t="shared" si="33"/>
        <v>-699.9999939998995</v>
      </c>
    </row>
    <row r="79" spans="1:19" ht="12.75">
      <c r="A79" s="19">
        <f t="shared" si="24"/>
        <v>-36.26790669567887</v>
      </c>
      <c r="B79" s="3">
        <f t="shared" si="25"/>
        <v>-0.12899999999969936</v>
      </c>
      <c r="C79" s="3">
        <f t="shared" si="17"/>
        <v>-100</v>
      </c>
      <c r="D79" s="3">
        <v>59.8710000000003</v>
      </c>
      <c r="E79" s="3">
        <v>60</v>
      </c>
      <c r="F79" s="20">
        <f t="shared" si="26"/>
        <v>-36.26790669567887</v>
      </c>
      <c r="G79" s="20">
        <f t="shared" si="27"/>
        <v>-42.922568413670156</v>
      </c>
      <c r="H79" s="20">
        <f t="shared" si="28"/>
        <v>-31.399731332947564</v>
      </c>
      <c r="I79" s="21">
        <f t="shared" si="29"/>
      </c>
      <c r="J79" s="21">
        <f t="shared" si="30"/>
      </c>
      <c r="K79" s="21">
        <f t="shared" si="31"/>
      </c>
      <c r="L79" s="25">
        <f t="shared" si="18"/>
        <v>-4.029767441869857</v>
      </c>
      <c r="M79" s="25">
        <f t="shared" si="19"/>
        <v>-4.769174311939761</v>
      </c>
      <c r="N79" s="25">
        <f t="shared" si="20"/>
        <v>-3.488859060409725</v>
      </c>
      <c r="O79" s="18">
        <f t="shared" si="21"/>
        <v>-48.72556095018302</v>
      </c>
      <c r="P79" s="18">
        <f t="shared" si="22"/>
        <v>48.72556095018302</v>
      </c>
      <c r="Q79" s="30">
        <f t="shared" si="23"/>
        <v>-699.9999930231743</v>
      </c>
      <c r="R79" s="30">
        <f t="shared" si="32"/>
        <v>-699.9999917430637</v>
      </c>
      <c r="S79" s="30">
        <f t="shared" si="33"/>
        <v>-699.999993959631</v>
      </c>
    </row>
    <row r="80" spans="1:19" ht="12.75">
      <c r="A80" s="19">
        <f t="shared" si="24"/>
        <v>-36.55124971452524</v>
      </c>
      <c r="B80" s="3">
        <f t="shared" si="25"/>
        <v>-0.12799999999970169</v>
      </c>
      <c r="C80" s="3">
        <f t="shared" si="17"/>
        <v>-100</v>
      </c>
      <c r="D80" s="3">
        <v>59.8720000000003</v>
      </c>
      <c r="E80" s="3">
        <v>60</v>
      </c>
      <c r="F80" s="20">
        <f t="shared" si="26"/>
        <v>-36.55124971452524</v>
      </c>
      <c r="G80" s="20">
        <f t="shared" si="27"/>
        <v>-43.31999959900588</v>
      </c>
      <c r="H80" s="20">
        <f t="shared" si="28"/>
        <v>-31.611891678358216</v>
      </c>
      <c r="I80" s="21">
        <f t="shared" si="29"/>
      </c>
      <c r="J80" s="21">
        <f t="shared" si="30"/>
      </c>
      <c r="K80" s="21">
        <f t="shared" si="31"/>
      </c>
      <c r="L80" s="25">
        <f t="shared" si="18"/>
        <v>-4.061250000009466</v>
      </c>
      <c r="M80" s="25">
        <f t="shared" si="19"/>
        <v>-4.8133333333466295</v>
      </c>
      <c r="N80" s="25">
        <f t="shared" si="20"/>
        <v>-3.5124324324395126</v>
      </c>
      <c r="O80" s="18">
        <f t="shared" si="21"/>
        <v>-48.72556095018302</v>
      </c>
      <c r="P80" s="18">
        <f t="shared" si="22"/>
        <v>48.72556095018302</v>
      </c>
      <c r="Q80" s="30">
        <f t="shared" si="23"/>
        <v>-699.9999929686686</v>
      </c>
      <c r="R80" s="30">
        <f t="shared" si="32"/>
        <v>-699.9999916666111</v>
      </c>
      <c r="S80" s="30">
        <f t="shared" si="33"/>
        <v>-699.9999939188182</v>
      </c>
    </row>
    <row r="81" spans="1:19" ht="12.75">
      <c r="A81" s="19">
        <f t="shared" si="24"/>
        <v>-36.83905482812352</v>
      </c>
      <c r="B81" s="3">
        <f t="shared" si="25"/>
        <v>-0.1269999999996969</v>
      </c>
      <c r="C81" s="3">
        <f t="shared" si="17"/>
        <v>-100</v>
      </c>
      <c r="D81" s="3">
        <v>59.8730000000003</v>
      </c>
      <c r="E81" s="3">
        <v>60</v>
      </c>
      <c r="F81" s="20">
        <f t="shared" si="26"/>
        <v>-36.83905482812352</v>
      </c>
      <c r="G81" s="20">
        <f t="shared" si="27"/>
        <v>-43.72485940456174</v>
      </c>
      <c r="H81" s="20">
        <f t="shared" si="28"/>
        <v>-31.82693855906248</v>
      </c>
      <c r="I81" s="21">
        <f t="shared" si="29"/>
      </c>
      <c r="J81" s="21">
        <f t="shared" si="30"/>
      </c>
      <c r="K81" s="21">
        <f t="shared" si="31"/>
      </c>
      <c r="L81" s="25">
        <f t="shared" si="18"/>
        <v>-4.093228346466462</v>
      </c>
      <c r="M81" s="25">
        <f t="shared" si="19"/>
        <v>-4.858317757023109</v>
      </c>
      <c r="N81" s="25">
        <f t="shared" si="20"/>
        <v>-3.5363265306195366</v>
      </c>
      <c r="O81" s="18">
        <f t="shared" si="21"/>
        <v>-48.72556095018302</v>
      </c>
      <c r="P81" s="18">
        <f t="shared" si="22"/>
        <v>48.72556095018302</v>
      </c>
      <c r="Q81" s="30">
        <f t="shared" si="23"/>
        <v>-699.9999929133044</v>
      </c>
      <c r="R81" s="30">
        <f t="shared" si="32"/>
        <v>-699.9999915887299</v>
      </c>
      <c r="S81" s="30">
        <f t="shared" si="33"/>
        <v>-699.9999938774503</v>
      </c>
    </row>
    <row r="82" spans="1:19" ht="12.75">
      <c r="A82" s="19">
        <f t="shared" si="24"/>
        <v>-37.131428276849284</v>
      </c>
      <c r="B82" s="3">
        <f t="shared" si="25"/>
        <v>-0.12599999999959977</v>
      </c>
      <c r="C82" s="3">
        <f t="shared" si="17"/>
        <v>-100</v>
      </c>
      <c r="D82" s="3">
        <v>59.8740000000004</v>
      </c>
      <c r="E82" s="3">
        <v>60</v>
      </c>
      <c r="F82" s="20">
        <f t="shared" si="26"/>
        <v>-37.131428276849284</v>
      </c>
      <c r="G82" s="20">
        <f t="shared" si="27"/>
        <v>-44.13735807433983</v>
      </c>
      <c r="H82" s="20">
        <f t="shared" si="28"/>
        <v>-32.044931287447746</v>
      </c>
      <c r="I82" s="21">
        <f t="shared" si="29"/>
      </c>
      <c r="J82" s="21">
        <f t="shared" si="30"/>
      </c>
      <c r="K82" s="21">
        <f t="shared" si="31"/>
      </c>
      <c r="L82" s="25">
        <f t="shared" si="18"/>
        <v>-4.125714285727391</v>
      </c>
      <c r="M82" s="25">
        <f t="shared" si="19"/>
        <v>-4.904150943414744</v>
      </c>
      <c r="N82" s="25">
        <f t="shared" si="20"/>
        <v>-3.5605479452152404</v>
      </c>
      <c r="O82" s="18">
        <f t="shared" si="21"/>
        <v>-48.72556095018302</v>
      </c>
      <c r="P82" s="18">
        <f t="shared" si="22"/>
        <v>48.72556095018302</v>
      </c>
      <c r="Q82" s="30">
        <f t="shared" si="23"/>
        <v>-699.9999928570613</v>
      </c>
      <c r="R82" s="30">
        <f t="shared" si="32"/>
        <v>-699.999991509379</v>
      </c>
      <c r="S82" s="30">
        <f t="shared" si="33"/>
        <v>-699.9999938355156</v>
      </c>
    </row>
    <row r="83" spans="1:19" ht="12.75">
      <c r="A83" s="19">
        <f t="shared" si="24"/>
        <v>-37.428479700687916</v>
      </c>
      <c r="B83" s="3">
        <f t="shared" si="25"/>
        <v>-0.1249999999996021</v>
      </c>
      <c r="C83" s="3">
        <f t="shared" si="17"/>
        <v>-100</v>
      </c>
      <c r="D83" s="3">
        <v>59.8750000000004</v>
      </c>
      <c r="E83" s="3">
        <v>60</v>
      </c>
      <c r="F83" s="20">
        <f t="shared" si="26"/>
        <v>-37.428479700687916</v>
      </c>
      <c r="G83" s="20">
        <f t="shared" si="27"/>
        <v>-44.55771386152125</v>
      </c>
      <c r="H83" s="20">
        <f t="shared" si="28"/>
        <v>-32.265930812044026</v>
      </c>
      <c r="I83" s="21">
        <f t="shared" si="29"/>
      </c>
      <c r="J83" s="21">
        <f t="shared" si="30"/>
      </c>
      <c r="K83" s="21">
        <f t="shared" si="31"/>
      </c>
      <c r="L83" s="25">
        <f t="shared" si="18"/>
        <v>-4.158720000013238</v>
      </c>
      <c r="M83" s="25">
        <f t="shared" si="19"/>
        <v>-4.950857142875905</v>
      </c>
      <c r="N83" s="25">
        <f t="shared" si="20"/>
        <v>-3.5851034482857007</v>
      </c>
      <c r="O83" s="18">
        <f t="shared" si="21"/>
        <v>-48.72556095018302</v>
      </c>
      <c r="P83" s="18">
        <f t="shared" si="22"/>
        <v>48.72556095018302</v>
      </c>
      <c r="Q83" s="30">
        <f t="shared" si="23"/>
        <v>-699.9999927999183</v>
      </c>
      <c r="R83" s="30">
        <f t="shared" si="32"/>
        <v>-699.9999914285168</v>
      </c>
      <c r="S83" s="30">
        <f t="shared" si="33"/>
        <v>-699.9999937930024</v>
      </c>
    </row>
    <row r="84" spans="1:19" ht="12.75">
      <c r="A84" s="19">
        <f t="shared" si="24"/>
        <v>-37.73032227648748</v>
      </c>
      <c r="B84" s="3">
        <f t="shared" si="25"/>
        <v>-0.12399999999959732</v>
      </c>
      <c r="C84" s="3">
        <f t="shared" si="17"/>
        <v>-100</v>
      </c>
      <c r="D84" s="3">
        <v>59.8760000000004</v>
      </c>
      <c r="E84" s="3">
        <v>60</v>
      </c>
      <c r="F84" s="20">
        <f t="shared" si="26"/>
        <v>-37.73032227648748</v>
      </c>
      <c r="G84" s="20">
        <f t="shared" si="27"/>
        <v>-44.98615341376614</v>
      </c>
      <c r="H84" s="20">
        <f t="shared" si="28"/>
        <v>-32.489999774462206</v>
      </c>
      <c r="I84" s="21">
        <f t="shared" si="29"/>
      </c>
      <c r="J84" s="21">
        <f t="shared" si="30"/>
      </c>
      <c r="K84" s="21">
        <f t="shared" si="31"/>
      </c>
      <c r="L84" s="25">
        <f t="shared" si="18"/>
        <v>-4.192258064529743</v>
      </c>
      <c r="M84" s="25">
        <f t="shared" si="19"/>
        <v>-4.998461538480893</v>
      </c>
      <c r="N84" s="25">
        <f t="shared" si="20"/>
        <v>-3.6100000000100954</v>
      </c>
      <c r="O84" s="18">
        <f t="shared" si="21"/>
        <v>-48.72556095018302</v>
      </c>
      <c r="P84" s="18">
        <f t="shared" si="22"/>
        <v>48.72556095018302</v>
      </c>
      <c r="Q84" s="30">
        <f t="shared" si="23"/>
        <v>-699.9999927418539</v>
      </c>
      <c r="R84" s="30">
        <f t="shared" si="32"/>
        <v>-699.9999913460993</v>
      </c>
      <c r="S84" s="30">
        <f t="shared" si="33"/>
        <v>-699.9999937498987</v>
      </c>
    </row>
    <row r="85" spans="1:19" ht="12.75">
      <c r="A85" s="19">
        <f t="shared" si="24"/>
        <v>-38.03707286160758</v>
      </c>
      <c r="B85" s="3">
        <f t="shared" si="25"/>
        <v>-0.12299999999959965</v>
      </c>
      <c r="C85" s="3">
        <f t="shared" si="17"/>
        <v>-100</v>
      </c>
      <c r="D85" s="3">
        <v>59.8770000000004</v>
      </c>
      <c r="E85" s="3">
        <v>60</v>
      </c>
      <c r="F85" s="20">
        <f t="shared" si="26"/>
        <v>-38.03707286160758</v>
      </c>
      <c r="G85" s="20">
        <f t="shared" si="27"/>
        <v>-45.42291218053389</v>
      </c>
      <c r="H85" s="20">
        <f t="shared" si="28"/>
        <v>-32.71720256849909</v>
      </c>
      <c r="I85" s="21">
        <f t="shared" si="29"/>
      </c>
      <c r="J85" s="21">
        <f t="shared" si="30"/>
      </c>
      <c r="K85" s="21">
        <f t="shared" si="31"/>
      </c>
      <c r="L85" s="25">
        <f t="shared" si="18"/>
        <v>-4.2263414634283905</v>
      </c>
      <c r="M85" s="25">
        <f t="shared" si="19"/>
        <v>-5.0469902912817535</v>
      </c>
      <c r="N85" s="25">
        <f t="shared" si="20"/>
        <v>-3.6352447552549334</v>
      </c>
      <c r="O85" s="18">
        <f t="shared" si="21"/>
        <v>-48.72556095018302</v>
      </c>
      <c r="P85" s="18">
        <f t="shared" si="22"/>
        <v>48.72556095018302</v>
      </c>
      <c r="Q85" s="30">
        <f t="shared" si="23"/>
        <v>-699.9999926828455</v>
      </c>
      <c r="R85" s="30">
        <f t="shared" si="32"/>
        <v>-699.9999912620817</v>
      </c>
      <c r="S85" s="30">
        <f t="shared" si="33"/>
        <v>-699.9999937061924</v>
      </c>
    </row>
    <row r="86" spans="1:19" ht="12.75">
      <c r="A86" s="19">
        <f t="shared" si="24"/>
        <v>-38.34885214480318</v>
      </c>
      <c r="B86" s="3">
        <f t="shared" si="25"/>
        <v>-0.12199999999960198</v>
      </c>
      <c r="C86" s="3">
        <f t="shared" si="17"/>
        <v>-100</v>
      </c>
      <c r="D86" s="3">
        <v>59.8780000000004</v>
      </c>
      <c r="E86" s="3">
        <v>60</v>
      </c>
      <c r="F86" s="20">
        <f t="shared" si="26"/>
        <v>-38.34885214480318</v>
      </c>
      <c r="G86" s="20">
        <f t="shared" si="27"/>
        <v>-45.868234844605304</v>
      </c>
      <c r="H86" s="20">
        <f t="shared" si="28"/>
        <v>-32.94760540186607</v>
      </c>
      <c r="I86" s="21">
        <f t="shared" si="29"/>
      </c>
      <c r="J86" s="21">
        <f t="shared" si="30"/>
      </c>
      <c r="K86" s="21">
        <f t="shared" si="31"/>
      </c>
      <c r="L86" s="25">
        <f t="shared" si="18"/>
        <v>-4.260983606571279</v>
      </c>
      <c r="M86" s="25">
        <f t="shared" si="19"/>
        <v>-5.096470588255182</v>
      </c>
      <c r="N86" s="25">
        <f t="shared" si="20"/>
        <v>-3.660845070432797</v>
      </c>
      <c r="O86" s="18">
        <f t="shared" si="21"/>
        <v>-48.72556095018302</v>
      </c>
      <c r="P86" s="18">
        <f t="shared" si="22"/>
        <v>48.72556095018302</v>
      </c>
      <c r="Q86" s="30">
        <f t="shared" si="23"/>
        <v>-699.9999926228693</v>
      </c>
      <c r="R86" s="30">
        <f t="shared" si="32"/>
        <v>-699.9999911764165</v>
      </c>
      <c r="S86" s="30">
        <f t="shared" si="33"/>
        <v>-699.9999936618703</v>
      </c>
    </row>
    <row r="87" spans="1:19" ht="12.75">
      <c r="A87" s="19">
        <f t="shared" si="24"/>
        <v>-38.665784804540216</v>
      </c>
      <c r="B87" s="3">
        <f t="shared" si="25"/>
        <v>-0.12099999999959721</v>
      </c>
      <c r="C87" s="3">
        <f t="shared" si="17"/>
        <v>-100</v>
      </c>
      <c r="D87" s="3">
        <v>59.8790000000004</v>
      </c>
      <c r="E87" s="3">
        <v>60</v>
      </c>
      <c r="F87" s="20">
        <f t="shared" si="26"/>
        <v>-38.665784804540216</v>
      </c>
      <c r="G87" s="20">
        <f t="shared" si="27"/>
        <v>-46.322375779168354</v>
      </c>
      <c r="H87" s="20">
        <f t="shared" si="28"/>
        <v>-33.181276360507525</v>
      </c>
      <c r="I87" s="21">
        <f t="shared" si="29"/>
      </c>
      <c r="J87" s="21">
        <f t="shared" si="30"/>
      </c>
      <c r="K87" s="21">
        <f t="shared" si="31"/>
      </c>
      <c r="L87" s="25">
        <f t="shared" si="18"/>
        <v>-4.29619834712174</v>
      </c>
      <c r="M87" s="25">
        <f t="shared" si="19"/>
        <v>-5.146930693089833</v>
      </c>
      <c r="N87" s="25">
        <f t="shared" si="20"/>
        <v>-3.6868085106488304</v>
      </c>
      <c r="O87" s="18">
        <f t="shared" si="21"/>
        <v>-48.72556095018302</v>
      </c>
      <c r="P87" s="18">
        <f t="shared" si="22"/>
        <v>48.72556095018302</v>
      </c>
      <c r="Q87" s="30">
        <f t="shared" si="23"/>
        <v>-699.999992561902</v>
      </c>
      <c r="R87" s="30">
        <f t="shared" si="32"/>
        <v>-699.9999910890551</v>
      </c>
      <c r="S87" s="30">
        <f t="shared" si="33"/>
        <v>-699.9999936169195</v>
      </c>
    </row>
    <row r="88" spans="1:19" ht="12.75">
      <c r="A88" s="19">
        <f t="shared" si="24"/>
        <v>-38.98799967522658</v>
      </c>
      <c r="B88" s="3">
        <f t="shared" si="25"/>
        <v>-0.11999999999959954</v>
      </c>
      <c r="C88" s="3">
        <f t="shared" si="17"/>
        <v>-100</v>
      </c>
      <c r="D88" s="3">
        <v>59.8800000000004</v>
      </c>
      <c r="E88" s="3">
        <v>60</v>
      </c>
      <c r="F88" s="20">
        <f t="shared" si="26"/>
        <v>-38.98799967522658</v>
      </c>
      <c r="G88" s="20">
        <f t="shared" si="27"/>
        <v>-46.78559953232859</v>
      </c>
      <c r="H88" s="20">
        <f t="shared" si="28"/>
        <v>-33.418285475675496</v>
      </c>
      <c r="I88" s="21">
        <f t="shared" si="29"/>
      </c>
      <c r="J88" s="21">
        <f t="shared" si="30"/>
      </c>
      <c r="K88" s="21">
        <f t="shared" si="31"/>
      </c>
      <c r="L88" s="25">
        <f t="shared" si="18"/>
        <v>-4.332000000014457</v>
      </c>
      <c r="M88" s="25">
        <f t="shared" si="19"/>
        <v>-5.198400000020818</v>
      </c>
      <c r="N88" s="25">
        <f t="shared" si="20"/>
        <v>-3.713142857153479</v>
      </c>
      <c r="O88" s="18">
        <f t="shared" si="21"/>
        <v>-48.72556095018302</v>
      </c>
      <c r="P88" s="18">
        <f t="shared" si="22"/>
        <v>48.72556095018302</v>
      </c>
      <c r="Q88" s="30">
        <f t="shared" si="23"/>
        <v>-699.9999924999186</v>
      </c>
      <c r="R88" s="30">
        <f t="shared" si="32"/>
        <v>-699.9999909999465</v>
      </c>
      <c r="S88" s="30">
        <f t="shared" si="33"/>
        <v>-699.999993571327</v>
      </c>
    </row>
    <row r="89" spans="1:19" ht="12.75">
      <c r="A89" s="19">
        <f t="shared" si="24"/>
        <v>-39.31562992184537</v>
      </c>
      <c r="B89" s="3">
        <f t="shared" si="25"/>
        <v>-0.11899999999960187</v>
      </c>
      <c r="C89" s="3">
        <f t="shared" si="17"/>
        <v>-100</v>
      </c>
      <c r="D89" s="3">
        <v>59.8810000000004</v>
      </c>
      <c r="E89" s="3">
        <v>60</v>
      </c>
      <c r="F89" s="20">
        <f t="shared" si="26"/>
        <v>-39.31562992184537</v>
      </c>
      <c r="G89" s="20">
        <f t="shared" si="27"/>
        <v>-47.25818134101372</v>
      </c>
      <c r="H89" s="20">
        <f t="shared" si="28"/>
        <v>-33.65870479391487</v>
      </c>
      <c r="I89" s="21">
        <f t="shared" si="29"/>
      </c>
      <c r="J89" s="21">
        <f t="shared" si="30"/>
      </c>
      <c r="K89" s="21">
        <f t="shared" si="31"/>
      </c>
      <c r="L89" s="25">
        <f t="shared" si="18"/>
        <v>-4.368403361359153</v>
      </c>
      <c r="M89" s="25">
        <f t="shared" si="19"/>
        <v>-5.250909090930208</v>
      </c>
      <c r="N89" s="25">
        <f t="shared" si="20"/>
        <v>-3.7398561151186263</v>
      </c>
      <c r="O89" s="18">
        <f t="shared" si="21"/>
        <v>-48.72556095018302</v>
      </c>
      <c r="P89" s="18">
        <f t="shared" si="22"/>
        <v>48.72556095018302</v>
      </c>
      <c r="Q89" s="30">
        <f t="shared" si="23"/>
        <v>-699.9999924368932</v>
      </c>
      <c r="R89" s="30">
        <f t="shared" si="32"/>
        <v>-699.9999909090377</v>
      </c>
      <c r="S89" s="30">
        <f t="shared" si="33"/>
        <v>-699.999993525078</v>
      </c>
    </row>
    <row r="90" spans="1:19" ht="12.75">
      <c r="A90" s="19">
        <f t="shared" si="24"/>
        <v>-39.64881322344693</v>
      </c>
      <c r="B90" s="3">
        <f t="shared" si="25"/>
        <v>-0.1179999999995971</v>
      </c>
      <c r="C90" s="3">
        <f t="shared" si="17"/>
        <v>-100</v>
      </c>
      <c r="D90" s="3">
        <v>59.8820000000004</v>
      </c>
      <c r="E90" s="3">
        <v>60</v>
      </c>
      <c r="F90" s="20">
        <f t="shared" si="26"/>
        <v>-39.64881322344693</v>
      </c>
      <c r="G90" s="20">
        <f t="shared" si="27"/>
        <v>-47.74040767631176</v>
      </c>
      <c r="H90" s="20">
        <f t="shared" si="28"/>
        <v>-33.902608450076244</v>
      </c>
      <c r="I90" s="21">
        <f t="shared" si="29"/>
      </c>
      <c r="J90" s="21">
        <f t="shared" si="30"/>
      </c>
      <c r="K90" s="21">
        <f t="shared" si="31"/>
      </c>
      <c r="L90" s="25">
        <f t="shared" si="18"/>
        <v>-4.405423728828602</v>
      </c>
      <c r="M90" s="25">
        <f t="shared" si="19"/>
        <v>-5.304489795940176</v>
      </c>
      <c r="N90" s="25">
        <f t="shared" si="20"/>
        <v>-3.766956521750129</v>
      </c>
      <c r="O90" s="18">
        <f t="shared" si="21"/>
        <v>-48.72556095018302</v>
      </c>
      <c r="P90" s="18">
        <f t="shared" si="22"/>
        <v>48.72556095018302</v>
      </c>
      <c r="Q90" s="30">
        <f t="shared" si="23"/>
        <v>-699.9999923727999</v>
      </c>
      <c r="R90" s="30">
        <f t="shared" si="32"/>
        <v>-699.9999908162737</v>
      </c>
      <c r="S90" s="30">
        <f t="shared" si="33"/>
        <v>-699.999993478159</v>
      </c>
    </row>
    <row r="91" spans="1:19" ht="12.75">
      <c r="A91" s="19">
        <f t="shared" si="24"/>
        <v>-39.98769196605045</v>
      </c>
      <c r="B91" s="3">
        <f t="shared" si="25"/>
        <v>-0.11699999999959942</v>
      </c>
      <c r="C91" s="3">
        <f t="shared" si="17"/>
        <v>-100</v>
      </c>
      <c r="D91" s="3">
        <v>59.8830000000004</v>
      </c>
      <c r="E91" s="3">
        <v>60</v>
      </c>
      <c r="F91" s="20">
        <f t="shared" si="26"/>
        <v>-39.98769196605045</v>
      </c>
      <c r="G91" s="20">
        <f t="shared" si="27"/>
        <v>-48.23257682254094</v>
      </c>
      <c r="H91" s="20">
        <f t="shared" si="28"/>
        <v>-34.15007274352611</v>
      </c>
      <c r="I91" s="21">
        <f t="shared" si="29"/>
      </c>
      <c r="J91" s="21">
        <f t="shared" si="30"/>
      </c>
      <c r="K91" s="21">
        <f t="shared" si="31"/>
      </c>
      <c r="L91" s="25">
        <f t="shared" si="18"/>
        <v>-4.443076923092135</v>
      </c>
      <c r="M91" s="25">
        <f t="shared" si="19"/>
        <v>-5.3591752577540905</v>
      </c>
      <c r="N91" s="25">
        <f t="shared" si="20"/>
        <v>-3.794452554755621</v>
      </c>
      <c r="O91" s="18">
        <f t="shared" si="21"/>
        <v>-48.72556095018302</v>
      </c>
      <c r="P91" s="18">
        <f t="shared" si="22"/>
        <v>48.72556095018302</v>
      </c>
      <c r="Q91" s="30">
        <f t="shared" si="23"/>
        <v>-699.9999923076107</v>
      </c>
      <c r="R91" s="30">
        <f t="shared" si="32"/>
        <v>-699.9999907215969</v>
      </c>
      <c r="S91" s="30">
        <f t="shared" si="33"/>
        <v>-699.9999934305547</v>
      </c>
    </row>
    <row r="92" spans="1:19" ht="12.75">
      <c r="A92" s="19">
        <f t="shared" si="24"/>
        <v>-40.33241344554504</v>
      </c>
      <c r="B92" s="3">
        <f t="shared" si="25"/>
        <v>-0.11599999999960176</v>
      </c>
      <c r="C92" s="3">
        <f t="shared" si="17"/>
        <v>-100</v>
      </c>
      <c r="D92" s="3">
        <v>59.8840000000004</v>
      </c>
      <c r="E92" s="3">
        <v>60</v>
      </c>
      <c r="F92" s="20">
        <f t="shared" si="26"/>
        <v>-40.33241344554504</v>
      </c>
      <c r="G92" s="20">
        <f t="shared" si="27"/>
        <v>-48.7349994925431</v>
      </c>
      <c r="H92" s="20">
        <f t="shared" si="28"/>
        <v>-34.40117621773524</v>
      </c>
      <c r="I92" s="21">
        <f t="shared" si="29"/>
      </c>
      <c r="J92" s="21">
        <f t="shared" si="30"/>
      </c>
      <c r="K92" s="21">
        <f t="shared" si="31"/>
      </c>
      <c r="L92" s="25">
        <f t="shared" si="18"/>
        <v>-4.4813793103602135</v>
      </c>
      <c r="M92" s="25">
        <f t="shared" si="19"/>
        <v>-5.415000000022465</v>
      </c>
      <c r="N92" s="25">
        <f t="shared" si="20"/>
        <v>-3.822352941187664</v>
      </c>
      <c r="O92" s="18">
        <f t="shared" si="21"/>
        <v>-48.72556095018302</v>
      </c>
      <c r="P92" s="18">
        <f t="shared" si="22"/>
        <v>48.72556095018302</v>
      </c>
      <c r="Q92" s="30">
        <f t="shared" si="23"/>
        <v>-699.9999922412977</v>
      </c>
      <c r="R92" s="30">
        <f t="shared" si="32"/>
        <v>-699.9999906249478</v>
      </c>
      <c r="S92" s="30">
        <f t="shared" si="33"/>
        <v>-699.9999933822504</v>
      </c>
    </row>
    <row r="93" spans="1:19" ht="12.75">
      <c r="A93" s="19">
        <f t="shared" si="24"/>
        <v>-40.68313008115515</v>
      </c>
      <c r="B93" s="3">
        <f t="shared" si="25"/>
        <v>-0.11499999999959698</v>
      </c>
      <c r="C93" s="3">
        <f t="shared" si="17"/>
        <v>-100</v>
      </c>
      <c r="D93" s="3">
        <v>59.8850000000004</v>
      </c>
      <c r="E93" s="3">
        <v>60</v>
      </c>
      <c r="F93" s="20">
        <f t="shared" si="26"/>
        <v>-40.68313008115515</v>
      </c>
      <c r="G93" s="20">
        <f t="shared" si="27"/>
        <v>-49.24799948180609</v>
      </c>
      <c r="H93" s="20">
        <f t="shared" si="28"/>
        <v>-34.65599974338841</v>
      </c>
      <c r="I93" s="21">
        <f t="shared" si="29"/>
      </c>
      <c r="J93" s="21">
        <f t="shared" si="30"/>
      </c>
      <c r="K93" s="21">
        <f t="shared" si="31"/>
      </c>
      <c r="L93" s="25">
        <f t="shared" si="18"/>
        <v>-4.520347826102799</v>
      </c>
      <c r="M93" s="25">
        <f t="shared" si="19"/>
        <v>-5.472000000023215</v>
      </c>
      <c r="N93" s="25">
        <f t="shared" si="20"/>
        <v>-3.850666666678163</v>
      </c>
      <c r="O93" s="18">
        <f t="shared" si="21"/>
        <v>-48.72556095018302</v>
      </c>
      <c r="P93" s="18">
        <f t="shared" si="22"/>
        <v>48.72556095018302</v>
      </c>
      <c r="Q93" s="30">
        <f t="shared" si="23"/>
        <v>-699.9999921738313</v>
      </c>
      <c r="R93" s="30">
        <f t="shared" si="32"/>
        <v>-699.9999905262639</v>
      </c>
      <c r="S93" s="30">
        <f t="shared" si="33"/>
        <v>-699.9999933332308</v>
      </c>
    </row>
    <row r="94" spans="1:19" ht="12.75">
      <c r="A94" s="19">
        <f t="shared" si="24"/>
        <v>-41.039999640140536</v>
      </c>
      <c r="B94" s="3">
        <f t="shared" si="25"/>
        <v>-0.11399999999959931</v>
      </c>
      <c r="C94" s="3">
        <f t="shared" si="17"/>
        <v>-100</v>
      </c>
      <c r="D94" s="3">
        <v>59.8860000000004</v>
      </c>
      <c r="E94" s="3">
        <v>60</v>
      </c>
      <c r="F94" s="20">
        <f t="shared" si="26"/>
        <v>-41.039999640140536</v>
      </c>
      <c r="G94" s="20">
        <f t="shared" si="27"/>
        <v>-49.77191436433788</v>
      </c>
      <c r="H94" s="20">
        <f t="shared" si="28"/>
        <v>-34.914626605215155</v>
      </c>
      <c r="I94" s="21">
        <f t="shared" si="29"/>
      </c>
      <c r="J94" s="21">
        <f t="shared" si="30"/>
      </c>
      <c r="K94" s="21">
        <f t="shared" si="31"/>
      </c>
      <c r="L94" s="25">
        <f t="shared" si="18"/>
        <v>-4.560000000016028</v>
      </c>
      <c r="M94" s="25">
        <f t="shared" si="19"/>
        <v>-5.530212765981021</v>
      </c>
      <c r="N94" s="25">
        <f t="shared" si="20"/>
        <v>-3.8794029850862275</v>
      </c>
      <c r="O94" s="18">
        <f t="shared" si="21"/>
        <v>-48.72556095018302</v>
      </c>
      <c r="P94" s="18">
        <f t="shared" si="22"/>
        <v>48.72556095018302</v>
      </c>
      <c r="Q94" s="30">
        <f t="shared" si="23"/>
        <v>-699.9999921051815</v>
      </c>
      <c r="R94" s="30">
        <f t="shared" si="32"/>
        <v>-699.9999904254803</v>
      </c>
      <c r="S94" s="30">
        <f t="shared" si="33"/>
        <v>-699.9999932834795</v>
      </c>
    </row>
    <row r="95" spans="1:19" ht="12.75">
      <c r="A95" s="19">
        <f t="shared" si="24"/>
        <v>-41.403185474450304</v>
      </c>
      <c r="B95" s="3">
        <f t="shared" si="25"/>
        <v>-0.11299999999960164</v>
      </c>
      <c r="C95" s="3">
        <f t="shared" si="17"/>
        <v>-100</v>
      </c>
      <c r="D95" s="3">
        <v>59.8870000000004</v>
      </c>
      <c r="E95" s="3">
        <v>60</v>
      </c>
      <c r="F95" s="20">
        <f t="shared" si="26"/>
        <v>-41.403185474450304</v>
      </c>
      <c r="G95" s="20">
        <f t="shared" si="27"/>
        <v>-50.30709623346965</v>
      </c>
      <c r="H95" s="20">
        <f t="shared" si="28"/>
        <v>-35.177142592754414</v>
      </c>
      <c r="I95" s="21">
        <f t="shared" si="29"/>
      </c>
      <c r="J95" s="21">
        <f t="shared" si="30"/>
      </c>
      <c r="K95" s="21">
        <f t="shared" si="31"/>
      </c>
      <c r="L95" s="25">
        <f t="shared" si="18"/>
        <v>-4.600353982317103</v>
      </c>
      <c r="M95" s="25">
        <f t="shared" si="19"/>
        <v>-5.5896774193787815</v>
      </c>
      <c r="N95" s="25">
        <f t="shared" si="20"/>
        <v>-3.9085714285831363</v>
      </c>
      <c r="O95" s="18">
        <f t="shared" si="21"/>
        <v>-48.72556095018302</v>
      </c>
      <c r="P95" s="18">
        <f t="shared" si="22"/>
        <v>48.72556095018302</v>
      </c>
      <c r="Q95" s="30">
        <f t="shared" si="23"/>
        <v>-699.9999920353167</v>
      </c>
      <c r="R95" s="30">
        <f t="shared" si="32"/>
        <v>-699.9999903225295</v>
      </c>
      <c r="S95" s="30">
        <f t="shared" si="33"/>
        <v>-699.9999932329798</v>
      </c>
    </row>
    <row r="96" spans="1:19" ht="12.75">
      <c r="A96" s="19">
        <f t="shared" si="24"/>
        <v>-41.77285677003178</v>
      </c>
      <c r="B96" s="3">
        <f t="shared" si="25"/>
        <v>-0.11199999999959687</v>
      </c>
      <c r="C96" s="3">
        <f t="shared" si="17"/>
        <v>-100</v>
      </c>
      <c r="D96" s="3">
        <v>59.8880000000004</v>
      </c>
      <c r="E96" s="3">
        <v>60</v>
      </c>
      <c r="F96" s="20">
        <f t="shared" si="26"/>
        <v>-41.77285677003178</v>
      </c>
      <c r="G96" s="20">
        <f t="shared" si="27"/>
        <v>-50.8539124909383</v>
      </c>
      <c r="H96" s="20">
        <f t="shared" si="28"/>
        <v>-35.443636095228165</v>
      </c>
      <c r="I96" s="21">
        <f t="shared" si="29"/>
      </c>
      <c r="J96" s="21">
        <f t="shared" si="30"/>
      </c>
      <c r="K96" s="21">
        <f t="shared" si="31"/>
      </c>
      <c r="L96" s="25">
        <f t="shared" si="18"/>
        <v>-4.641428571445278</v>
      </c>
      <c r="M96" s="25">
        <f t="shared" si="19"/>
        <v>-5.6504347826334556</v>
      </c>
      <c r="N96" s="25">
        <f t="shared" si="20"/>
        <v>-3.9381818181938457</v>
      </c>
      <c r="O96" s="18">
        <f t="shared" si="21"/>
        <v>-48.72556095018302</v>
      </c>
      <c r="P96" s="18">
        <f t="shared" si="22"/>
        <v>48.72556095018302</v>
      </c>
      <c r="Q96" s="30">
        <f t="shared" si="23"/>
        <v>-699.9999919642041</v>
      </c>
      <c r="R96" s="30">
        <f t="shared" si="32"/>
        <v>-699.9999902173404</v>
      </c>
      <c r="S96" s="30">
        <f t="shared" si="33"/>
        <v>-699.9999931817152</v>
      </c>
    </row>
    <row r="97" spans="1:19" ht="12.75">
      <c r="A97" s="19">
        <f t="shared" si="24"/>
        <v>-42.14918880961515</v>
      </c>
      <c r="B97" s="3">
        <f t="shared" si="25"/>
        <v>-0.1109999999995992</v>
      </c>
      <c r="C97" s="3">
        <f t="shared" si="17"/>
        <v>-100</v>
      </c>
      <c r="D97" s="3">
        <v>59.8890000000004</v>
      </c>
      <c r="E97" s="3">
        <v>60</v>
      </c>
      <c r="F97" s="20">
        <f t="shared" si="26"/>
        <v>-42.14918880961515</v>
      </c>
      <c r="G97" s="20">
        <f t="shared" si="27"/>
        <v>-51.41274668799557</v>
      </c>
      <c r="H97" s="20">
        <f t="shared" si="28"/>
        <v>-35.71419820076016</v>
      </c>
      <c r="I97" s="21">
        <f t="shared" si="29"/>
      </c>
      <c r="J97" s="21">
        <f t="shared" si="30"/>
      </c>
      <c r="K97" s="21">
        <f t="shared" si="31"/>
      </c>
      <c r="L97" s="25">
        <f t="shared" si="18"/>
        <v>-4.683243243260154</v>
      </c>
      <c r="M97" s="25">
        <f t="shared" si="19"/>
        <v>-5.712527472552634</v>
      </c>
      <c r="N97" s="25">
        <f t="shared" si="20"/>
        <v>-3.968244274821302</v>
      </c>
      <c r="O97" s="18">
        <f t="shared" si="21"/>
        <v>-48.72556095018302</v>
      </c>
      <c r="P97" s="18">
        <f t="shared" si="22"/>
        <v>48.72556095018302</v>
      </c>
      <c r="Q97" s="30">
        <f t="shared" si="23"/>
        <v>-699.9999918918103</v>
      </c>
      <c r="R97" s="30">
        <f t="shared" si="32"/>
        <v>-699.9999901098395</v>
      </c>
      <c r="S97" s="30">
        <f t="shared" si="33"/>
        <v>-699.9999931296678</v>
      </c>
    </row>
    <row r="98" spans="1:19" ht="12.75">
      <c r="A98" s="19">
        <f t="shared" si="24"/>
        <v>-42.53236324985601</v>
      </c>
      <c r="B98" s="3">
        <f t="shared" si="25"/>
        <v>-0.10999999999960153</v>
      </c>
      <c r="C98" s="3">
        <f t="shared" si="17"/>
        <v>-100</v>
      </c>
      <c r="D98" s="3">
        <v>59.8900000000004</v>
      </c>
      <c r="E98" s="3">
        <v>60</v>
      </c>
      <c r="F98" s="20">
        <f t="shared" si="26"/>
        <v>-42.53236324985601</v>
      </c>
      <c r="G98" s="20">
        <f t="shared" si="27"/>
        <v>-51.983999422627264</v>
      </c>
      <c r="H98" s="20">
        <f t="shared" si="28"/>
        <v>-35.988922800191396</v>
      </c>
      <c r="I98" s="21">
        <f t="shared" si="29"/>
      </c>
      <c r="J98" s="21">
        <f t="shared" si="30"/>
      </c>
      <c r="K98" s="21">
        <f t="shared" si="31"/>
      </c>
      <c r="L98" s="25">
        <f t="shared" si="18"/>
        <v>-4.725818181835302</v>
      </c>
      <c r="M98" s="25">
        <f t="shared" si="19"/>
        <v>-5.776000000025574</v>
      </c>
      <c r="N98" s="25">
        <f t="shared" si="20"/>
        <v>-3.9987692307814884</v>
      </c>
      <c r="O98" s="18">
        <f t="shared" si="21"/>
        <v>-48.72556095018302</v>
      </c>
      <c r="P98" s="18">
        <f t="shared" si="22"/>
        <v>48.72556095018302</v>
      </c>
      <c r="Q98" s="30">
        <f t="shared" si="23"/>
        <v>-699.9999918181002</v>
      </c>
      <c r="R98" s="30">
        <f t="shared" si="32"/>
        <v>-699.9999899999498</v>
      </c>
      <c r="S98" s="30">
        <f t="shared" si="33"/>
        <v>-699.9999930768197</v>
      </c>
    </row>
    <row r="99" spans="1:19" ht="12.75">
      <c r="A99" s="19">
        <f t="shared" si="24"/>
        <v>-42.92256841370933</v>
      </c>
      <c r="B99" s="3">
        <f t="shared" si="25"/>
        <v>-0.10899999999959675</v>
      </c>
      <c r="C99" s="3">
        <f t="shared" si="17"/>
        <v>-100</v>
      </c>
      <c r="D99" s="3">
        <v>59.8910000000004</v>
      </c>
      <c r="E99" s="3">
        <v>60</v>
      </c>
      <c r="F99" s="20">
        <f t="shared" si="26"/>
        <v>-42.92256841370933</v>
      </c>
      <c r="G99" s="20">
        <f t="shared" si="27"/>
        <v>-52.568089297223025</v>
      </c>
      <c r="H99" s="20">
        <f t="shared" si="28"/>
        <v>-36.267906695706834</v>
      </c>
      <c r="I99" s="21">
        <f t="shared" si="29"/>
      </c>
      <c r="J99" s="21">
        <f t="shared" si="30"/>
      </c>
      <c r="K99" s="21">
        <f t="shared" si="31"/>
      </c>
      <c r="L99" s="25">
        <f t="shared" si="18"/>
        <v>-4.769174311944249</v>
      </c>
      <c r="M99" s="25">
        <f t="shared" si="19"/>
        <v>-5.84089887643096</v>
      </c>
      <c r="N99" s="25">
        <f t="shared" si="20"/>
        <v>-4.029767441873062</v>
      </c>
      <c r="O99" s="18">
        <f t="shared" si="21"/>
        <v>-48.72556095018302</v>
      </c>
      <c r="P99" s="18">
        <f t="shared" si="22"/>
        <v>48.72556095018302</v>
      </c>
      <c r="Q99" s="30">
        <f t="shared" si="23"/>
        <v>-699.9999917430378</v>
      </c>
      <c r="R99" s="30">
        <f t="shared" si="32"/>
        <v>-699.9999898875906</v>
      </c>
      <c r="S99" s="30">
        <f t="shared" si="33"/>
        <v>-699.9999930231525</v>
      </c>
    </row>
    <row r="100" spans="1:19" ht="12.75">
      <c r="A100" s="19">
        <f t="shared" si="24"/>
        <v>-43.31999959904578</v>
      </c>
      <c r="B100" s="3">
        <f t="shared" si="25"/>
        <v>-0.10799999999959908</v>
      </c>
      <c r="C100" s="3">
        <f t="shared" si="17"/>
        <v>-100</v>
      </c>
      <c r="D100" s="3">
        <v>59.8920000000004</v>
      </c>
      <c r="E100" s="3">
        <v>60</v>
      </c>
      <c r="F100" s="20">
        <f t="shared" si="26"/>
        <v>-43.31999959904578</v>
      </c>
      <c r="G100" s="20">
        <f t="shared" si="27"/>
        <v>-53.16545394154095</v>
      </c>
      <c r="H100" s="20">
        <f t="shared" si="28"/>
        <v>-36.55124971455364</v>
      </c>
      <c r="I100" s="21">
        <f t="shared" si="29"/>
      </c>
      <c r="J100" s="21">
        <f t="shared" si="30"/>
      </c>
      <c r="K100" s="21">
        <f t="shared" si="31"/>
      </c>
      <c r="L100" s="25">
        <f t="shared" si="18"/>
        <v>-4.813333333351201</v>
      </c>
      <c r="M100" s="25">
        <f t="shared" si="19"/>
        <v>-5.907272727299641</v>
      </c>
      <c r="N100" s="25">
        <f t="shared" si="20"/>
        <v>-4.061250000012722</v>
      </c>
      <c r="O100" s="18">
        <f t="shared" si="21"/>
        <v>-48.72556095018302</v>
      </c>
      <c r="P100" s="18">
        <f t="shared" si="22"/>
        <v>48.72556095018302</v>
      </c>
      <c r="Q100" s="30">
        <f t="shared" si="23"/>
        <v>-699.999991666585</v>
      </c>
      <c r="R100" s="30">
        <f t="shared" si="32"/>
        <v>-699.9999897726778</v>
      </c>
      <c r="S100" s="30">
        <f t="shared" si="33"/>
        <v>-699.9999929686463</v>
      </c>
    </row>
    <row r="101" spans="1:19" ht="12.75">
      <c r="A101" s="19">
        <f t="shared" si="24"/>
        <v>-43.724859404599485</v>
      </c>
      <c r="B101" s="3">
        <f t="shared" si="25"/>
        <v>-0.10699999999960141</v>
      </c>
      <c r="C101" s="3">
        <f t="shared" si="17"/>
        <v>-100</v>
      </c>
      <c r="D101" s="3">
        <v>59.8930000000004</v>
      </c>
      <c r="E101" s="3">
        <v>60</v>
      </c>
      <c r="F101" s="20">
        <f t="shared" si="26"/>
        <v>-43.724859404599485</v>
      </c>
      <c r="G101" s="20">
        <f t="shared" si="27"/>
        <v>-53.776551106260094</v>
      </c>
      <c r="H101" s="20">
        <f t="shared" si="28"/>
        <v>-36.83905482815032</v>
      </c>
      <c r="I101" s="21">
        <f t="shared" si="29"/>
      </c>
      <c r="J101" s="21">
        <f t="shared" si="30"/>
      </c>
      <c r="K101" s="21">
        <f t="shared" si="31"/>
      </c>
      <c r="L101" s="25">
        <f t="shared" si="18"/>
        <v>-4.858317757027444</v>
      </c>
      <c r="M101" s="25">
        <f t="shared" si="19"/>
        <v>-5.975172413820479</v>
      </c>
      <c r="N101" s="25">
        <f t="shared" si="20"/>
        <v>-4.09322834646954</v>
      </c>
      <c r="O101" s="18">
        <f t="shared" si="21"/>
        <v>-48.72556095018302</v>
      </c>
      <c r="P101" s="18">
        <f t="shared" si="22"/>
        <v>48.72556095018302</v>
      </c>
      <c r="Q101" s="30">
        <f t="shared" si="23"/>
        <v>-699.9999915887034</v>
      </c>
      <c r="R101" s="30">
        <f t="shared" si="32"/>
        <v>-699.9999896551233</v>
      </c>
      <c r="S101" s="30">
        <f t="shared" si="33"/>
        <v>-699.9999929132821</v>
      </c>
    </row>
    <row r="102" spans="1:19" ht="12.75">
      <c r="A102" s="19">
        <f t="shared" si="24"/>
        <v>-44.13735807433983</v>
      </c>
      <c r="B102" s="3">
        <f t="shared" si="25"/>
        <v>-0.10599999999959664</v>
      </c>
      <c r="C102" s="3">
        <f t="shared" si="17"/>
        <v>-100</v>
      </c>
      <c r="D102" s="3">
        <v>59.8940000000004</v>
      </c>
      <c r="E102" s="3">
        <v>60</v>
      </c>
      <c r="F102" s="20">
        <f t="shared" si="26"/>
        <v>-44.13735807433983</v>
      </c>
      <c r="G102" s="20">
        <f t="shared" si="27"/>
        <v>-54.40185983278872</v>
      </c>
      <c r="H102" s="20">
        <f t="shared" si="28"/>
        <v>-37.131428276849284</v>
      </c>
      <c r="I102" s="21">
        <f t="shared" si="29"/>
      </c>
      <c r="J102" s="21">
        <f t="shared" si="30"/>
      </c>
      <c r="K102" s="21">
        <f t="shared" si="31"/>
      </c>
      <c r="L102" s="25">
        <f t="shared" si="18"/>
        <v>-4.904150943414889</v>
      </c>
      <c r="M102" s="25">
        <f t="shared" si="19"/>
        <v>-6.044651162819049</v>
      </c>
      <c r="N102" s="25">
        <f t="shared" si="20"/>
        <v>-4.1257142857274935</v>
      </c>
      <c r="O102" s="18">
        <f t="shared" si="21"/>
        <v>-48.72556095018302</v>
      </c>
      <c r="P102" s="18">
        <f t="shared" si="22"/>
        <v>48.72556095018302</v>
      </c>
      <c r="Q102" s="30">
        <f t="shared" si="23"/>
        <v>-699.9999915093525</v>
      </c>
      <c r="R102" s="30">
        <f t="shared" si="32"/>
        <v>-699.9999895348349</v>
      </c>
      <c r="S102" s="30">
        <f t="shared" si="33"/>
        <v>-699.9999928570389</v>
      </c>
    </row>
    <row r="103" spans="1:19" ht="12.75">
      <c r="A103" s="19">
        <f t="shared" si="24"/>
        <v>-44.557713861563464</v>
      </c>
      <c r="B103" s="3">
        <f t="shared" si="25"/>
        <v>-0.1049999999994995</v>
      </c>
      <c r="C103" s="3">
        <f t="shared" si="17"/>
        <v>-100</v>
      </c>
      <c r="D103" s="3">
        <v>59.8950000000005</v>
      </c>
      <c r="E103" s="3">
        <v>60</v>
      </c>
      <c r="F103" s="20">
        <f t="shared" si="26"/>
        <v>-44.557713861563464</v>
      </c>
      <c r="G103" s="20">
        <f t="shared" si="27"/>
        <v>-55.04188170571077</v>
      </c>
      <c r="H103" s="20">
        <f t="shared" si="28"/>
        <v>-37.4284797007177</v>
      </c>
      <c r="I103" s="21">
        <f t="shared" si="29"/>
      </c>
      <c r="J103" s="21">
        <f t="shared" si="30"/>
      </c>
      <c r="K103" s="21">
        <f t="shared" si="31"/>
      </c>
      <c r="L103" s="25">
        <f t="shared" si="18"/>
        <v>-4.950857142880743</v>
      </c>
      <c r="M103" s="25">
        <f t="shared" si="19"/>
        <v>-6.115764705918366</v>
      </c>
      <c r="N103" s="25">
        <f t="shared" si="20"/>
        <v>-4.158720000016652</v>
      </c>
      <c r="O103" s="18">
        <f t="shared" si="21"/>
        <v>-48.72556095018302</v>
      </c>
      <c r="P103" s="18">
        <f t="shared" si="22"/>
        <v>48.72556095018302</v>
      </c>
      <c r="Q103" s="30">
        <f t="shared" si="23"/>
        <v>-699.9999914284899</v>
      </c>
      <c r="R103" s="30">
        <f t="shared" si="32"/>
        <v>-699.9999894117163</v>
      </c>
      <c r="S103" s="30">
        <f t="shared" si="33"/>
        <v>-699.9999927998958</v>
      </c>
    </row>
    <row r="104" spans="1:19" ht="12.75">
      <c r="A104" s="19">
        <f t="shared" si="24"/>
        <v>-44.98615341380609</v>
      </c>
      <c r="B104" s="3">
        <f t="shared" si="25"/>
        <v>-0.10399999999950182</v>
      </c>
      <c r="C104" s="3">
        <f t="shared" si="17"/>
        <v>-100</v>
      </c>
      <c r="D104" s="3">
        <v>59.8960000000005</v>
      </c>
      <c r="E104" s="3">
        <v>60</v>
      </c>
      <c r="F104" s="20">
        <f t="shared" si="26"/>
        <v>-44.98615341380609</v>
      </c>
      <c r="G104" s="20">
        <f t="shared" si="27"/>
        <v>-55.69714219440899</v>
      </c>
      <c r="H104" s="20">
        <f t="shared" si="28"/>
        <v>-37.73032227651559</v>
      </c>
      <c r="I104" s="21">
        <f t="shared" si="29"/>
      </c>
      <c r="J104" s="21">
        <f t="shared" si="30"/>
      </c>
      <c r="K104" s="21">
        <f t="shared" si="31"/>
      </c>
      <c r="L104" s="25">
        <f t="shared" si="18"/>
        <v>-4.998461538485482</v>
      </c>
      <c r="M104" s="25">
        <f t="shared" si="19"/>
        <v>-6.188571428608132</v>
      </c>
      <c r="N104" s="25">
        <f t="shared" si="20"/>
        <v>-4.192258064532972</v>
      </c>
      <c r="O104" s="18">
        <f t="shared" si="21"/>
        <v>-48.72556095018302</v>
      </c>
      <c r="P104" s="18">
        <f t="shared" si="22"/>
        <v>48.72556095018302</v>
      </c>
      <c r="Q104" s="30">
        <f t="shared" si="23"/>
        <v>-699.9999913460723</v>
      </c>
      <c r="R104" s="30">
        <f t="shared" si="32"/>
        <v>-699.9999892856662</v>
      </c>
      <c r="S104" s="30">
        <f t="shared" si="33"/>
        <v>-699.9999927418312</v>
      </c>
    </row>
    <row r="105" spans="1:19" ht="12.75">
      <c r="A105" s="19">
        <f t="shared" si="24"/>
        <v>-45.42291218057776</v>
      </c>
      <c r="B105" s="3">
        <f t="shared" si="25"/>
        <v>-0.10299999999949705</v>
      </c>
      <c r="C105" s="3">
        <f t="shared" si="17"/>
        <v>-100</v>
      </c>
      <c r="D105" s="3">
        <v>59.8970000000005</v>
      </c>
      <c r="E105" s="3">
        <v>60</v>
      </c>
      <c r="F105" s="20">
        <f t="shared" si="26"/>
        <v>-45.42291218057776</v>
      </c>
      <c r="G105" s="20">
        <f t="shared" si="27"/>
        <v>-56.36819209228808</v>
      </c>
      <c r="H105" s="20">
        <f t="shared" si="28"/>
        <v>-38.037072861638336</v>
      </c>
      <c r="I105" s="21">
        <f t="shared" si="29"/>
      </c>
      <c r="J105" s="21">
        <f t="shared" si="30"/>
      </c>
      <c r="K105" s="21">
        <f t="shared" si="31"/>
      </c>
      <c r="L105" s="25">
        <f t="shared" si="18"/>
        <v>-5.046990291286781</v>
      </c>
      <c r="M105" s="25">
        <f t="shared" si="19"/>
        <v>-6.263132530158435</v>
      </c>
      <c r="N105" s="25">
        <f t="shared" si="20"/>
        <v>-4.226341463431916</v>
      </c>
      <c r="O105" s="18">
        <f t="shared" si="21"/>
        <v>-48.72556095018302</v>
      </c>
      <c r="P105" s="18">
        <f t="shared" si="22"/>
        <v>48.72556095018302</v>
      </c>
      <c r="Q105" s="30">
        <f t="shared" si="23"/>
        <v>-699.9999912620543</v>
      </c>
      <c r="R105" s="30">
        <f t="shared" si="32"/>
        <v>-699.9999891565789</v>
      </c>
      <c r="S105" s="30">
        <f t="shared" si="33"/>
        <v>-699.9999926828224</v>
      </c>
    </row>
    <row r="106" spans="1:19" ht="12.75">
      <c r="A106" s="19">
        <f t="shared" si="24"/>
        <v>-45.86823484465004</v>
      </c>
      <c r="B106" s="3">
        <f t="shared" si="25"/>
        <v>-0.10199999999949938</v>
      </c>
      <c r="C106" s="3">
        <f t="shared" si="17"/>
        <v>-100</v>
      </c>
      <c r="D106" s="3">
        <v>59.8980000000005</v>
      </c>
      <c r="E106" s="3">
        <v>60</v>
      </c>
      <c r="F106" s="20">
        <f t="shared" si="26"/>
        <v>-45.86823484465004</v>
      </c>
      <c r="G106" s="20">
        <f t="shared" si="27"/>
        <v>-57.055609060642794</v>
      </c>
      <c r="H106" s="20">
        <f t="shared" si="28"/>
        <v>-38.348852144834446</v>
      </c>
      <c r="I106" s="21">
        <f t="shared" si="29"/>
      </c>
      <c r="J106" s="21">
        <f t="shared" si="30"/>
      </c>
      <c r="K106" s="21">
        <f t="shared" si="31"/>
      </c>
      <c r="L106" s="25">
        <f t="shared" si="18"/>
        <v>-5.096470588260308</v>
      </c>
      <c r="M106" s="25">
        <f t="shared" si="19"/>
        <v>-6.339512195160656</v>
      </c>
      <c r="N106" s="25">
        <f t="shared" si="20"/>
        <v>-4.260983606574862</v>
      </c>
      <c r="O106" s="18">
        <f t="shared" si="21"/>
        <v>-48.72556095018302</v>
      </c>
      <c r="P106" s="18">
        <f t="shared" si="22"/>
        <v>48.72556095018302</v>
      </c>
      <c r="Q106" s="30">
        <f t="shared" si="23"/>
        <v>-699.9999911763891</v>
      </c>
      <c r="R106" s="30">
        <f t="shared" si="32"/>
        <v>-699.999989024343</v>
      </c>
      <c r="S106" s="30">
        <f t="shared" si="33"/>
        <v>-699.9999926228462</v>
      </c>
    </row>
    <row r="107" spans="1:19" ht="12.75">
      <c r="A107" s="19">
        <f t="shared" si="24"/>
        <v>-46.32237577921072</v>
      </c>
      <c r="B107" s="3">
        <f t="shared" si="25"/>
        <v>-0.10099999999950171</v>
      </c>
      <c r="C107" s="3">
        <f t="shared" si="17"/>
        <v>-100</v>
      </c>
      <c r="D107" s="3">
        <v>59.8990000000005</v>
      </c>
      <c r="E107" s="3">
        <v>60</v>
      </c>
      <c r="F107" s="20">
        <f t="shared" si="26"/>
        <v>-46.32237577921072</v>
      </c>
      <c r="G107" s="20">
        <f t="shared" si="27"/>
        <v>-57.75999928726591</v>
      </c>
      <c r="H107" s="20">
        <f t="shared" si="28"/>
        <v>-38.66578480456973</v>
      </c>
      <c r="I107" s="21">
        <f t="shared" si="29"/>
      </c>
      <c r="J107" s="21">
        <f t="shared" si="30"/>
      </c>
      <c r="K107" s="21">
        <f t="shared" si="31"/>
      </c>
      <c r="L107" s="25">
        <f t="shared" si="18"/>
        <v>-5.1469306930947</v>
      </c>
      <c r="M107" s="25">
        <f t="shared" si="19"/>
        <v>-6.417777777817259</v>
      </c>
      <c r="N107" s="25">
        <f t="shared" si="20"/>
        <v>-4.29619834712513</v>
      </c>
      <c r="O107" s="18">
        <f t="shared" si="21"/>
        <v>-48.72556095018302</v>
      </c>
      <c r="P107" s="18">
        <f t="shared" si="22"/>
        <v>48.72556095018302</v>
      </c>
      <c r="Q107" s="30">
        <f t="shared" si="23"/>
        <v>-699.9999910890273</v>
      </c>
      <c r="R107" s="30">
        <f t="shared" si="32"/>
        <v>-699.9999888888422</v>
      </c>
      <c r="S107" s="30">
        <f t="shared" si="33"/>
        <v>-699.9999925618788</v>
      </c>
    </row>
    <row r="108" spans="1:19" ht="12.75">
      <c r="A108" s="19">
        <f t="shared" si="24"/>
        <v>-46.78559953237513</v>
      </c>
      <c r="B108" s="3">
        <f t="shared" si="25"/>
        <v>-0.09999999999949694</v>
      </c>
      <c r="C108" s="3">
        <f t="shared" si="17"/>
        <v>-100</v>
      </c>
      <c r="D108" s="3">
        <v>59.9000000000005</v>
      </c>
      <c r="E108" s="3">
        <v>60</v>
      </c>
      <c r="F108" s="20">
        <f t="shared" si="26"/>
        <v>-46.78559953237513</v>
      </c>
      <c r="G108" s="20">
        <f t="shared" si="27"/>
        <v>-58.48199926933975</v>
      </c>
      <c r="H108" s="20">
        <f t="shared" si="28"/>
        <v>-38.987999675258905</v>
      </c>
      <c r="I108" s="21">
        <f t="shared" si="29"/>
      </c>
      <c r="J108" s="21">
        <f t="shared" si="30"/>
      </c>
      <c r="K108" s="21">
        <f t="shared" si="31"/>
      </c>
      <c r="L108" s="25">
        <f t="shared" si="18"/>
        <v>-5.198400000026151</v>
      </c>
      <c r="M108" s="25">
        <f t="shared" si="19"/>
        <v>-6.498000000040862</v>
      </c>
      <c r="N108" s="25">
        <f t="shared" si="20"/>
        <v>-4.33200000001816</v>
      </c>
      <c r="O108" s="18">
        <f t="shared" si="21"/>
        <v>-48.72556095018302</v>
      </c>
      <c r="P108" s="18">
        <f t="shared" si="22"/>
        <v>48.72556095018302</v>
      </c>
      <c r="Q108" s="30">
        <f t="shared" si="23"/>
        <v>-699.9999909999184</v>
      </c>
      <c r="R108" s="30">
        <f t="shared" si="32"/>
        <v>-699.9999887499536</v>
      </c>
      <c r="S108" s="30">
        <f t="shared" si="33"/>
        <v>-699.9999924998951</v>
      </c>
    </row>
    <row r="109" spans="1:19" ht="12.75">
      <c r="A109" s="19">
        <f t="shared" si="24"/>
        <v>-47.2581813410612</v>
      </c>
      <c r="B109" s="3">
        <f t="shared" si="25"/>
        <v>-0.09899999999949927</v>
      </c>
      <c r="C109" s="3">
        <f t="shared" si="17"/>
        <v>-100</v>
      </c>
      <c r="D109" s="3">
        <v>59.9010000000005</v>
      </c>
      <c r="E109" s="3">
        <v>60</v>
      </c>
      <c r="F109" s="20">
        <f t="shared" si="26"/>
        <v>-47.2581813410612</v>
      </c>
      <c r="G109" s="20">
        <f t="shared" si="27"/>
        <v>-59.22227773173593</v>
      </c>
      <c r="H109" s="20">
        <f t="shared" si="28"/>
        <v>-39.31562992187824</v>
      </c>
      <c r="I109" s="21">
        <f t="shared" si="29"/>
      </c>
      <c r="J109" s="21">
        <f t="shared" si="30"/>
      </c>
      <c r="K109" s="21">
        <f t="shared" si="31"/>
      </c>
      <c r="L109" s="25">
        <f t="shared" si="18"/>
        <v>-5.25090909093565</v>
      </c>
      <c r="M109" s="25">
        <f t="shared" si="19"/>
        <v>-6.580253164598671</v>
      </c>
      <c r="N109" s="25">
        <f t="shared" si="20"/>
        <v>-4.36840336136292</v>
      </c>
      <c r="O109" s="18">
        <f t="shared" si="21"/>
        <v>-48.72556095018302</v>
      </c>
      <c r="P109" s="18">
        <f t="shared" si="22"/>
        <v>48.72556095018302</v>
      </c>
      <c r="Q109" s="30">
        <f t="shared" si="23"/>
        <v>-699.9999909090093</v>
      </c>
      <c r="R109" s="30">
        <f t="shared" si="32"/>
        <v>-699.999988607549</v>
      </c>
      <c r="S109" s="30">
        <f t="shared" si="33"/>
        <v>-699.9999924368697</v>
      </c>
    </row>
    <row r="110" spans="1:19" ht="12.75">
      <c r="A110" s="19">
        <f t="shared" si="24"/>
        <v>-47.74040767635676</v>
      </c>
      <c r="B110" s="3">
        <f t="shared" si="25"/>
        <v>-0.0979999999995016</v>
      </c>
      <c r="C110" s="3">
        <f t="shared" si="17"/>
        <v>-100</v>
      </c>
      <c r="D110" s="3">
        <v>59.9020000000005</v>
      </c>
      <c r="E110" s="3">
        <v>60</v>
      </c>
      <c r="F110" s="20">
        <f t="shared" si="26"/>
        <v>-47.74040767635676</v>
      </c>
      <c r="G110" s="20">
        <f t="shared" si="27"/>
        <v>-59.98153769292463</v>
      </c>
      <c r="H110" s="20">
        <f t="shared" si="28"/>
        <v>-39.648813223477966</v>
      </c>
      <c r="I110" s="21">
        <f t="shared" si="29"/>
      </c>
      <c r="J110" s="21">
        <f t="shared" si="30"/>
      </c>
      <c r="K110" s="21">
        <f t="shared" si="31"/>
      </c>
      <c r="L110" s="25">
        <f t="shared" si="18"/>
        <v>-5.3044897959453445</v>
      </c>
      <c r="M110" s="25">
        <f t="shared" si="19"/>
        <v>-6.664615384657972</v>
      </c>
      <c r="N110" s="25">
        <f t="shared" si="20"/>
        <v>-4.405423728832167</v>
      </c>
      <c r="O110" s="18">
        <f t="shared" si="21"/>
        <v>-48.72556095018302</v>
      </c>
      <c r="P110" s="18">
        <f t="shared" si="22"/>
        <v>48.72556095018302</v>
      </c>
      <c r="Q110" s="30">
        <f t="shared" si="23"/>
        <v>-699.9999908162449</v>
      </c>
      <c r="R110" s="30">
        <f t="shared" si="32"/>
        <v>-699.999988461493</v>
      </c>
      <c r="S110" s="30">
        <f t="shared" si="33"/>
        <v>-699.9999923727759</v>
      </c>
    </row>
    <row r="111" spans="1:19" ht="12.75">
      <c r="A111" s="19">
        <f t="shared" si="24"/>
        <v>-48.2325768225904</v>
      </c>
      <c r="B111" s="3">
        <f t="shared" si="25"/>
        <v>-0.09699999999949682</v>
      </c>
      <c r="C111" s="3">
        <f t="shared" si="17"/>
        <v>-100</v>
      </c>
      <c r="D111" s="3">
        <v>59.9030000000005</v>
      </c>
      <c r="E111" s="3">
        <v>60</v>
      </c>
      <c r="F111" s="20">
        <f t="shared" si="26"/>
        <v>-48.2325768225904</v>
      </c>
      <c r="G111" s="20">
        <f t="shared" si="27"/>
        <v>-60.76051869181586</v>
      </c>
      <c r="H111" s="20">
        <f t="shared" si="28"/>
        <v>-39.98769196608445</v>
      </c>
      <c r="I111" s="21">
        <f t="shared" si="29"/>
      </c>
      <c r="J111" s="21">
        <f t="shared" si="30"/>
      </c>
      <c r="K111" s="21">
        <f t="shared" si="31"/>
      </c>
      <c r="L111" s="25">
        <f t="shared" si="18"/>
        <v>-5.359175257759759</v>
      </c>
      <c r="M111" s="25">
        <f t="shared" si="19"/>
        <v>-6.751168831212949</v>
      </c>
      <c r="N111" s="25">
        <f t="shared" si="20"/>
        <v>-4.443076923096032</v>
      </c>
      <c r="O111" s="18">
        <f t="shared" si="21"/>
        <v>-48.72556095018302</v>
      </c>
      <c r="P111" s="18">
        <f t="shared" si="22"/>
        <v>48.72556095018302</v>
      </c>
      <c r="Q111" s="30">
        <f t="shared" si="23"/>
        <v>-699.9999907215679</v>
      </c>
      <c r="R111" s="30">
        <f t="shared" si="32"/>
        <v>-699.9999883116434</v>
      </c>
      <c r="S111" s="30">
        <f t="shared" si="33"/>
        <v>-699.9999923075867</v>
      </c>
    </row>
    <row r="112" spans="1:19" ht="12.75">
      <c r="A112" s="19">
        <f t="shared" si="24"/>
        <v>-48.7349994925936</v>
      </c>
      <c r="B112" s="3">
        <f t="shared" si="25"/>
        <v>-0.09599999999949915</v>
      </c>
      <c r="C112" s="3">
        <f t="shared" si="17"/>
        <v>-100</v>
      </c>
      <c r="D112" s="3">
        <v>59.9040000000005</v>
      </c>
      <c r="E112" s="3">
        <v>60</v>
      </c>
      <c r="F112" s="20">
        <f t="shared" si="26"/>
        <v>-48.7349994925936</v>
      </c>
      <c r="G112" s="20">
        <f t="shared" si="27"/>
        <v>-61.55999919040266</v>
      </c>
      <c r="H112" s="20">
        <f t="shared" si="28"/>
        <v>-40.33241344557963</v>
      </c>
      <c r="I112" s="21">
        <f t="shared" si="29"/>
      </c>
      <c r="J112" s="21">
        <f t="shared" si="30"/>
      </c>
      <c r="K112" s="21">
        <f t="shared" si="31"/>
      </c>
      <c r="L112" s="25">
        <f t="shared" si="18"/>
        <v>-5.415000000028251</v>
      </c>
      <c r="M112" s="25">
        <f t="shared" si="19"/>
        <v>-6.840000000045078</v>
      </c>
      <c r="N112" s="25">
        <f t="shared" si="20"/>
        <v>-4.481379310364177</v>
      </c>
      <c r="O112" s="18">
        <f t="shared" si="21"/>
        <v>-48.72556095018302</v>
      </c>
      <c r="P112" s="18">
        <f t="shared" si="22"/>
        <v>48.72556095018302</v>
      </c>
      <c r="Q112" s="30">
        <f t="shared" si="23"/>
        <v>-699.9999906249185</v>
      </c>
      <c r="R112" s="30">
        <f t="shared" si="32"/>
        <v>-699.9999881578501</v>
      </c>
      <c r="S112" s="30">
        <f t="shared" si="33"/>
        <v>-699.9999922412735</v>
      </c>
    </row>
    <row r="113" spans="1:19" ht="12.75">
      <c r="A113" s="19">
        <f t="shared" si="24"/>
        <v>-49.24799948185398</v>
      </c>
      <c r="B113" s="3">
        <f t="shared" si="25"/>
        <v>-0.09499999999950148</v>
      </c>
      <c r="C113" s="3">
        <f t="shared" si="17"/>
        <v>-100</v>
      </c>
      <c r="D113" s="3">
        <v>59.9050000000005</v>
      </c>
      <c r="E113" s="3">
        <v>60</v>
      </c>
      <c r="F113" s="20">
        <f t="shared" si="26"/>
        <v>-49.24799948185398</v>
      </c>
      <c r="G113" s="20">
        <f t="shared" si="27"/>
        <v>-62.3807991686676</v>
      </c>
      <c r="H113" s="20">
        <f t="shared" si="28"/>
        <v>-40.68313008118783</v>
      </c>
      <c r="I113" s="21">
        <f t="shared" si="29"/>
      </c>
      <c r="J113" s="21">
        <f t="shared" si="30"/>
      </c>
      <c r="K113" s="21">
        <f t="shared" si="31"/>
      </c>
      <c r="L113" s="25">
        <f t="shared" si="18"/>
        <v>-5.472000000028715</v>
      </c>
      <c r="M113" s="25">
        <f t="shared" si="19"/>
        <v>-6.931200000046071</v>
      </c>
      <c r="N113" s="25">
        <f t="shared" si="20"/>
        <v>-4.520347826106552</v>
      </c>
      <c r="O113" s="18">
        <f t="shared" si="21"/>
        <v>-48.72556095018302</v>
      </c>
      <c r="P113" s="18">
        <f t="shared" si="22"/>
        <v>48.72556095018302</v>
      </c>
      <c r="Q113" s="30">
        <f t="shared" si="23"/>
        <v>-699.9999905262342</v>
      </c>
      <c r="R113" s="30">
        <f t="shared" si="32"/>
        <v>-699.999987999956</v>
      </c>
      <c r="S113" s="30">
        <f t="shared" si="33"/>
        <v>-699.999992173807</v>
      </c>
    </row>
    <row r="114" spans="1:19" ht="12.75">
      <c r="A114" s="19">
        <f t="shared" si="24"/>
        <v>-49.771914364390554</v>
      </c>
      <c r="B114" s="3">
        <f t="shared" si="25"/>
        <v>-0.09399999999949671</v>
      </c>
      <c r="C114" s="3">
        <f t="shared" si="17"/>
        <v>-100</v>
      </c>
      <c r="D114" s="3">
        <v>59.9060000000005</v>
      </c>
      <c r="E114" s="3">
        <v>60</v>
      </c>
      <c r="F114" s="20">
        <f t="shared" si="26"/>
        <v>-49.771914364390554</v>
      </c>
      <c r="G114" s="20">
        <f t="shared" si="27"/>
        <v>-63.22378292983529</v>
      </c>
      <c r="H114" s="20">
        <f t="shared" si="28"/>
        <v>-41.03999964017635</v>
      </c>
      <c r="I114" s="21">
        <f t="shared" si="29"/>
      </c>
      <c r="J114" s="21">
        <f t="shared" si="30"/>
      </c>
      <c r="K114" s="21">
        <f t="shared" si="31"/>
      </c>
      <c r="L114" s="25">
        <f t="shared" si="18"/>
        <v>-5.530212765987057</v>
      </c>
      <c r="M114" s="25">
        <f t="shared" si="19"/>
        <v>-7.024864864912644</v>
      </c>
      <c r="N114" s="25">
        <f t="shared" si="20"/>
        <v>-4.560000000020131</v>
      </c>
      <c r="O114" s="18">
        <f t="shared" si="21"/>
        <v>-48.72556095018302</v>
      </c>
      <c r="P114" s="18">
        <f t="shared" si="22"/>
        <v>48.72556095018302</v>
      </c>
      <c r="Q114" s="30">
        <f t="shared" si="23"/>
        <v>-699.9999904254505</v>
      </c>
      <c r="R114" s="30">
        <f t="shared" si="32"/>
        <v>-699.9999878377944</v>
      </c>
      <c r="S114" s="30">
        <f t="shared" si="33"/>
        <v>-699.999992105157</v>
      </c>
    </row>
    <row r="115" spans="1:19" ht="12.75">
      <c r="A115" s="19">
        <f t="shared" si="24"/>
        <v>-50.30709623352346</v>
      </c>
      <c r="B115" s="3">
        <f t="shared" si="25"/>
        <v>-0.09299999999949904</v>
      </c>
      <c r="C115" s="3">
        <f t="shared" si="17"/>
        <v>-100</v>
      </c>
      <c r="D115" s="3">
        <v>59.9070000000005</v>
      </c>
      <c r="E115" s="3">
        <v>60</v>
      </c>
      <c r="F115" s="20">
        <f t="shared" si="26"/>
        <v>-50.30709623352346</v>
      </c>
      <c r="G115" s="20">
        <f t="shared" si="27"/>
        <v>-64.08986213619207</v>
      </c>
      <c r="H115" s="20">
        <f t="shared" si="28"/>
        <v>-41.403185474486754</v>
      </c>
      <c r="I115" s="21">
        <f t="shared" si="29"/>
      </c>
      <c r="J115" s="21">
        <f t="shared" si="30"/>
      </c>
      <c r="K115" s="21">
        <f t="shared" si="31"/>
      </c>
      <c r="L115" s="25">
        <f t="shared" si="18"/>
        <v>-5.589677419384949</v>
      </c>
      <c r="M115" s="25">
        <f t="shared" si="19"/>
        <v>-7.121095890459828</v>
      </c>
      <c r="N115" s="25">
        <f t="shared" si="20"/>
        <v>-4.60035398232128</v>
      </c>
      <c r="O115" s="18">
        <f t="shared" si="21"/>
        <v>-48.72556095018302</v>
      </c>
      <c r="P115" s="18">
        <f t="shared" si="22"/>
        <v>48.72556095018302</v>
      </c>
      <c r="Q115" s="30">
        <f t="shared" si="23"/>
        <v>-699.9999903224991</v>
      </c>
      <c r="R115" s="30">
        <f t="shared" si="32"/>
        <v>-699.9999876711898</v>
      </c>
      <c r="S115" s="30">
        <f t="shared" si="33"/>
        <v>-699.9999920352918</v>
      </c>
    </row>
    <row r="116" spans="1:19" ht="12.75">
      <c r="A116" s="19">
        <f t="shared" si="24"/>
        <v>-50.85391249098936</v>
      </c>
      <c r="B116" s="3">
        <f t="shared" si="25"/>
        <v>-0.09199999999950137</v>
      </c>
      <c r="C116" s="3">
        <f t="shared" si="17"/>
        <v>-100</v>
      </c>
      <c r="D116" s="3">
        <v>59.9080000000005</v>
      </c>
      <c r="E116" s="3">
        <v>60</v>
      </c>
      <c r="F116" s="20">
        <f t="shared" si="26"/>
        <v>-50.85391249098936</v>
      </c>
      <c r="G116" s="20">
        <f t="shared" si="27"/>
        <v>-64.97999909794696</v>
      </c>
      <c r="H116" s="20">
        <f t="shared" si="28"/>
        <v>-41.772856770066234</v>
      </c>
      <c r="I116" s="21">
        <f t="shared" si="29"/>
      </c>
      <c r="J116" s="21">
        <f t="shared" si="30"/>
      </c>
      <c r="K116" s="21">
        <f t="shared" si="31"/>
      </c>
      <c r="L116" s="25">
        <f t="shared" si="18"/>
        <v>-5.65043478263932</v>
      </c>
      <c r="M116" s="25">
        <f t="shared" si="19"/>
        <v>-7.220000000050003</v>
      </c>
      <c r="N116" s="25">
        <f t="shared" si="20"/>
        <v>-4.641428571449235</v>
      </c>
      <c r="O116" s="18">
        <f t="shared" si="21"/>
        <v>-48.72556095018302</v>
      </c>
      <c r="P116" s="18">
        <f t="shared" si="22"/>
        <v>48.72556095018302</v>
      </c>
      <c r="Q116" s="30">
        <f t="shared" si="23"/>
        <v>-699.9999902173096</v>
      </c>
      <c r="R116" s="30">
        <f t="shared" si="32"/>
        <v>-699.9999874999576</v>
      </c>
      <c r="S116" s="30">
        <f t="shared" si="33"/>
        <v>-699.9999919641791</v>
      </c>
    </row>
    <row r="117" spans="1:19" ht="12.75">
      <c r="A117" s="19">
        <f t="shared" si="24"/>
        <v>-51.41274668805177</v>
      </c>
      <c r="B117" s="3">
        <f t="shared" si="25"/>
        <v>-0.0909999999994966</v>
      </c>
      <c r="C117" s="3">
        <f t="shared" si="17"/>
        <v>-100</v>
      </c>
      <c r="D117" s="3">
        <v>59.9090000000005</v>
      </c>
      <c r="E117" s="3">
        <v>60</v>
      </c>
      <c r="F117" s="20">
        <f t="shared" si="26"/>
        <v>-51.41274668805177</v>
      </c>
      <c r="G117" s="20">
        <f t="shared" si="27"/>
        <v>-65.89521033996823</v>
      </c>
      <c r="H117" s="20">
        <f t="shared" si="28"/>
        <v>-42.14918880965292</v>
      </c>
      <c r="I117" s="21">
        <f t="shared" si="29"/>
      </c>
      <c r="J117" s="21">
        <f t="shared" si="30"/>
      </c>
      <c r="K117" s="21">
        <f t="shared" si="31"/>
      </c>
      <c r="L117" s="25">
        <f t="shared" si="18"/>
        <v>-5.712527472559074</v>
      </c>
      <c r="M117" s="25">
        <f t="shared" si="19"/>
        <v>-7.321690140896983</v>
      </c>
      <c r="N117" s="25">
        <f t="shared" si="20"/>
        <v>-4.683243243264483</v>
      </c>
      <c r="O117" s="18">
        <f t="shared" si="21"/>
        <v>-48.72556095018302</v>
      </c>
      <c r="P117" s="18">
        <f t="shared" si="22"/>
        <v>48.72556095018302</v>
      </c>
      <c r="Q117" s="30">
        <f t="shared" si="23"/>
        <v>-699.9999901098086</v>
      </c>
      <c r="R117" s="30">
        <f t="shared" si="32"/>
        <v>-699.9999873239019</v>
      </c>
      <c r="S117" s="30">
        <f t="shared" si="33"/>
        <v>-699.9999918917849</v>
      </c>
    </row>
    <row r="118" spans="1:19" ht="12.75">
      <c r="A118" s="19">
        <f t="shared" si="24"/>
        <v>-51.98399942268472</v>
      </c>
      <c r="B118" s="3">
        <f t="shared" si="25"/>
        <v>-0.08999999999949893</v>
      </c>
      <c r="C118" s="3">
        <f t="shared" si="17"/>
        <v>-100</v>
      </c>
      <c r="D118" s="3">
        <v>59.9100000000005</v>
      </c>
      <c r="E118" s="3">
        <v>60</v>
      </c>
      <c r="F118" s="20">
        <f t="shared" si="26"/>
        <v>-51.98399942268472</v>
      </c>
      <c r="G118" s="20">
        <f t="shared" si="27"/>
        <v>-66.83657047423864</v>
      </c>
      <c r="H118" s="20">
        <f t="shared" si="28"/>
        <v>-42.53236324989447</v>
      </c>
      <c r="I118" s="21">
        <f t="shared" si="29"/>
      </c>
      <c r="J118" s="21">
        <f t="shared" si="30"/>
      </c>
      <c r="K118" s="21">
        <f t="shared" si="31"/>
      </c>
      <c r="L118" s="25">
        <f t="shared" si="18"/>
        <v>-5.776000000032158</v>
      </c>
      <c r="M118" s="25">
        <f t="shared" si="19"/>
        <v>-7.426285714338874</v>
      </c>
      <c r="N118" s="25">
        <f t="shared" si="20"/>
        <v>-4.725818181839709</v>
      </c>
      <c r="O118" s="18">
        <f t="shared" si="21"/>
        <v>-48.72556095018302</v>
      </c>
      <c r="P118" s="18">
        <f t="shared" si="22"/>
        <v>48.72556095018302</v>
      </c>
      <c r="Q118" s="30">
        <f t="shared" si="23"/>
        <v>-699.9999899999185</v>
      </c>
      <c r="R118" s="30">
        <f t="shared" si="32"/>
        <v>-699.9999871428157</v>
      </c>
      <c r="S118" s="30">
        <f t="shared" si="33"/>
        <v>-699.9999918180748</v>
      </c>
    </row>
    <row r="119" spans="1:19" ht="12.75">
      <c r="A119" s="19">
        <f t="shared" si="24"/>
        <v>-52.56808929727759</v>
      </c>
      <c r="B119" s="3">
        <f t="shared" si="25"/>
        <v>-0.08899999999950126</v>
      </c>
      <c r="C119" s="3">
        <f t="shared" si="17"/>
        <v>-100</v>
      </c>
      <c r="D119" s="3">
        <v>59.9110000000005</v>
      </c>
      <c r="E119" s="3">
        <v>60</v>
      </c>
      <c r="F119" s="20">
        <f t="shared" si="26"/>
        <v>-52.56808929727759</v>
      </c>
      <c r="G119" s="20">
        <f t="shared" si="27"/>
        <v>-67.80521640910709</v>
      </c>
      <c r="H119" s="20">
        <f t="shared" si="28"/>
        <v>-42.9225684137457</v>
      </c>
      <c r="I119" s="21">
        <f t="shared" si="29"/>
      </c>
      <c r="J119" s="21">
        <f t="shared" si="30"/>
      </c>
      <c r="K119" s="21">
        <f t="shared" si="31"/>
      </c>
      <c r="L119" s="25">
        <f t="shared" si="18"/>
        <v>-5.840898876437226</v>
      </c>
      <c r="M119" s="25">
        <f t="shared" si="19"/>
        <v>-7.533913043532719</v>
      </c>
      <c r="N119" s="25">
        <f t="shared" si="20"/>
        <v>-4.769174311948428</v>
      </c>
      <c r="O119" s="18">
        <f t="shared" si="21"/>
        <v>-48.72556095018302</v>
      </c>
      <c r="P119" s="18">
        <f t="shared" si="22"/>
        <v>48.72556095018302</v>
      </c>
      <c r="Q119" s="30">
        <f t="shared" si="23"/>
        <v>-699.999989887559</v>
      </c>
      <c r="R119" s="30">
        <f t="shared" si="32"/>
        <v>-699.999986956481</v>
      </c>
      <c r="S119" s="30">
        <f t="shared" si="33"/>
        <v>-699.9999917430121</v>
      </c>
    </row>
    <row r="120" spans="1:19" ht="12.75">
      <c r="A120" s="19">
        <f t="shared" si="24"/>
        <v>-53.16545394160105</v>
      </c>
      <c r="B120" s="3">
        <f t="shared" si="25"/>
        <v>-0.08799999999949648</v>
      </c>
      <c r="C120" s="3">
        <f t="shared" si="17"/>
        <v>-100</v>
      </c>
      <c r="D120" s="3">
        <v>59.9120000000005</v>
      </c>
      <c r="E120" s="3">
        <v>60</v>
      </c>
      <c r="F120" s="20">
        <f t="shared" si="26"/>
        <v>-53.16545394160105</v>
      </c>
      <c r="G120" s="20">
        <f t="shared" si="27"/>
        <v>-68.80235192988357</v>
      </c>
      <c r="H120" s="20">
        <f t="shared" si="28"/>
        <v>-43.31999959908568</v>
      </c>
      <c r="I120" s="21">
        <f t="shared" si="29"/>
      </c>
      <c r="J120" s="21">
        <f t="shared" si="30"/>
      </c>
      <c r="K120" s="21">
        <f t="shared" si="31"/>
      </c>
      <c r="L120" s="25">
        <f t="shared" si="18"/>
        <v>-5.907272727306528</v>
      </c>
      <c r="M120" s="25">
        <f t="shared" si="19"/>
        <v>-7.644705882409549</v>
      </c>
      <c r="N120" s="25">
        <f t="shared" si="20"/>
        <v>-4.813333333355774</v>
      </c>
      <c r="O120" s="18">
        <f t="shared" si="21"/>
        <v>-48.72556095018302</v>
      </c>
      <c r="P120" s="18">
        <f t="shared" si="22"/>
        <v>48.72556095018302</v>
      </c>
      <c r="Q120" s="30">
        <f t="shared" si="23"/>
        <v>-699.9999897726459</v>
      </c>
      <c r="R120" s="30">
        <f t="shared" si="32"/>
        <v>-699.9999867646658</v>
      </c>
      <c r="S120" s="30">
        <f t="shared" si="33"/>
        <v>-699.999991666559</v>
      </c>
    </row>
    <row r="121" spans="1:19" ht="12.75">
      <c r="A121" s="19">
        <f t="shared" si="24"/>
        <v>-53.776551106321584</v>
      </c>
      <c r="B121" s="3">
        <f t="shared" si="25"/>
        <v>-0.08699999999949881</v>
      </c>
      <c r="C121" s="3">
        <f t="shared" si="17"/>
        <v>-100</v>
      </c>
      <c r="D121" s="3">
        <v>59.9130000000005</v>
      </c>
      <c r="E121" s="3">
        <v>60</v>
      </c>
      <c r="F121" s="20">
        <f t="shared" si="26"/>
        <v>-53.776551106321584</v>
      </c>
      <c r="G121" s="20">
        <f t="shared" si="27"/>
        <v>-69.82925268963493</v>
      </c>
      <c r="H121" s="20">
        <f t="shared" si="28"/>
        <v>-43.724859404640135</v>
      </c>
      <c r="I121" s="21">
        <f t="shared" si="29"/>
      </c>
      <c r="J121" s="21">
        <f t="shared" si="30"/>
      </c>
      <c r="K121" s="21">
        <f t="shared" si="31"/>
      </c>
      <c r="L121" s="25">
        <f t="shared" si="18"/>
        <v>-5.975172413827525</v>
      </c>
      <c r="M121" s="25">
        <f t="shared" si="19"/>
        <v>-7.758805970207294</v>
      </c>
      <c r="N121" s="25">
        <f t="shared" si="20"/>
        <v>-4.858317757032102</v>
      </c>
      <c r="O121" s="18">
        <f t="shared" si="21"/>
        <v>-48.72556095018302</v>
      </c>
      <c r="P121" s="18">
        <f t="shared" si="22"/>
        <v>48.72556095018302</v>
      </c>
      <c r="Q121" s="30">
        <f t="shared" si="23"/>
        <v>-699.9999896550909</v>
      </c>
      <c r="R121" s="30">
        <f t="shared" si="32"/>
        <v>-699.9999865671248</v>
      </c>
      <c r="S121" s="30">
        <f t="shared" si="33"/>
        <v>-699.9999915886772</v>
      </c>
    </row>
    <row r="122" spans="1:19" ht="12.75">
      <c r="A122" s="19">
        <f t="shared" si="24"/>
        <v>-54.40185983284716</v>
      </c>
      <c r="B122" s="3">
        <f t="shared" si="25"/>
        <v>-0.08599999999950114</v>
      </c>
      <c r="C122" s="3">
        <f t="shared" si="17"/>
        <v>-100</v>
      </c>
      <c r="D122" s="3">
        <v>59.9140000000005</v>
      </c>
      <c r="E122" s="3">
        <v>60</v>
      </c>
      <c r="F122" s="20">
        <f t="shared" si="26"/>
        <v>-54.40185983284716</v>
      </c>
      <c r="G122" s="20">
        <f t="shared" si="27"/>
        <v>-70.88727165375589</v>
      </c>
      <c r="H122" s="20">
        <f t="shared" si="28"/>
        <v>-44.13735807437829</v>
      </c>
      <c r="I122" s="21">
        <f t="shared" si="29"/>
      </c>
      <c r="J122" s="21">
        <f t="shared" si="30"/>
      </c>
      <c r="K122" s="21">
        <f t="shared" si="31"/>
      </c>
      <c r="L122" s="25">
        <f t="shared" si="18"/>
        <v>-6.044651162825761</v>
      </c>
      <c r="M122" s="25">
        <f t="shared" si="19"/>
        <v>-7.87636363642317</v>
      </c>
      <c r="N122" s="25">
        <f t="shared" si="20"/>
        <v>-4.904150943419307</v>
      </c>
      <c r="O122" s="18">
        <f t="shared" si="21"/>
        <v>-48.72556095018302</v>
      </c>
      <c r="P122" s="18">
        <f t="shared" si="22"/>
        <v>48.72556095018302</v>
      </c>
      <c r="Q122" s="30">
        <f t="shared" si="23"/>
        <v>-699.9999895348022</v>
      </c>
      <c r="R122" s="30">
        <f t="shared" si="32"/>
        <v>-699.9999863635974</v>
      </c>
      <c r="S122" s="30">
        <f t="shared" si="33"/>
        <v>-699.999991509326</v>
      </c>
    </row>
    <row r="123" spans="1:19" ht="12.75">
      <c r="A123" s="19">
        <f t="shared" si="24"/>
        <v>-55.04188170570617</v>
      </c>
      <c r="B123" s="3">
        <f t="shared" si="25"/>
        <v>-0.08499999999950347</v>
      </c>
      <c r="C123" s="3">
        <f t="shared" si="17"/>
        <v>-100</v>
      </c>
      <c r="D123" s="3">
        <v>59.9150000000005</v>
      </c>
      <c r="E123" s="3">
        <v>60</v>
      </c>
      <c r="F123" s="20">
        <f t="shared" si="26"/>
        <v>-55.04188170570617</v>
      </c>
      <c r="G123" s="20">
        <f t="shared" si="27"/>
        <v>-71.97784504704147</v>
      </c>
      <c r="H123" s="20">
        <f t="shared" si="28"/>
        <v>-44.55771386156045</v>
      </c>
      <c r="I123" s="21">
        <f t="shared" si="29"/>
      </c>
      <c r="J123" s="21">
        <f t="shared" si="30"/>
      </c>
      <c r="K123" s="21">
        <f t="shared" si="31"/>
      </c>
      <c r="L123" s="25">
        <f t="shared" si="18"/>
        <v>-6.115764705918078</v>
      </c>
      <c r="M123" s="25">
        <f t="shared" si="19"/>
        <v>-7.997538461599555</v>
      </c>
      <c r="N123" s="25">
        <f t="shared" si="20"/>
        <v>-4.950857142880555</v>
      </c>
      <c r="O123" s="18">
        <f t="shared" si="21"/>
        <v>-48.72556095018302</v>
      </c>
      <c r="P123" s="18">
        <f t="shared" si="22"/>
        <v>48.72556095018302</v>
      </c>
      <c r="Q123" s="30">
        <f t="shared" si="23"/>
        <v>-699.9999894116831</v>
      </c>
      <c r="R123" s="30">
        <f t="shared" si="32"/>
        <v>-699.9999861538079</v>
      </c>
      <c r="S123" s="30">
        <f t="shared" si="33"/>
        <v>-699.9999914284631</v>
      </c>
    </row>
    <row r="124" spans="1:19" ht="12.75">
      <c r="A124" s="19">
        <f t="shared" si="24"/>
        <v>-55.69714219447495</v>
      </c>
      <c r="B124" s="3">
        <f t="shared" si="25"/>
        <v>-0.08399999999939922</v>
      </c>
      <c r="C124" s="3">
        <f t="shared" si="17"/>
        <v>-100</v>
      </c>
      <c r="D124" s="3">
        <v>59.9160000000006</v>
      </c>
      <c r="E124" s="3">
        <v>60</v>
      </c>
      <c r="F124" s="20">
        <f t="shared" si="26"/>
        <v>-55.69714219447495</v>
      </c>
      <c r="G124" s="20">
        <f t="shared" si="27"/>
        <v>-73.10249885845663</v>
      </c>
      <c r="H124" s="20">
        <f t="shared" si="28"/>
        <v>-44.986153413849124</v>
      </c>
      <c r="I124" s="21">
        <f t="shared" si="29"/>
      </c>
      <c r="J124" s="21">
        <f t="shared" si="30"/>
      </c>
      <c r="K124" s="21">
        <f t="shared" si="31"/>
      </c>
      <c r="L124" s="25">
        <f t="shared" si="18"/>
        <v>-6.188571428615691</v>
      </c>
      <c r="M124" s="25">
        <f t="shared" si="19"/>
        <v>-8.122500000076249</v>
      </c>
      <c r="N124" s="25">
        <f t="shared" si="20"/>
        <v>-4.998461538490413</v>
      </c>
      <c r="O124" s="18">
        <f t="shared" si="21"/>
        <v>-48.72556095018302</v>
      </c>
      <c r="P124" s="18">
        <f t="shared" si="22"/>
        <v>48.72556095018302</v>
      </c>
      <c r="Q124" s="30">
        <f t="shared" si="23"/>
        <v>-699.9999892856329</v>
      </c>
      <c r="R124" s="30">
        <f t="shared" si="32"/>
        <v>-699.9999859374624</v>
      </c>
      <c r="S124" s="30">
        <f t="shared" si="33"/>
        <v>-699.9999913460452</v>
      </c>
    </row>
    <row r="125" spans="1:19" ht="12.75">
      <c r="A125" s="19">
        <f t="shared" si="24"/>
        <v>-56.36819209235082</v>
      </c>
      <c r="B125" s="3">
        <f t="shared" si="25"/>
        <v>-0.08299999999940155</v>
      </c>
      <c r="C125" s="3">
        <f t="shared" si="17"/>
        <v>-100</v>
      </c>
      <c r="D125" s="3">
        <v>59.9170000000006</v>
      </c>
      <c r="E125" s="3">
        <v>60</v>
      </c>
      <c r="F125" s="20">
        <f t="shared" si="26"/>
        <v>-56.36819209235082</v>
      </c>
      <c r="G125" s="20">
        <f t="shared" si="27"/>
        <v>-74.26285596478405</v>
      </c>
      <c r="H125" s="20">
        <f t="shared" si="28"/>
        <v>-45.422912180618496</v>
      </c>
      <c r="I125" s="21">
        <f t="shared" si="29"/>
      </c>
      <c r="J125" s="21">
        <f t="shared" si="30"/>
      </c>
      <c r="K125" s="21">
        <f t="shared" si="31"/>
      </c>
      <c r="L125" s="25">
        <f t="shared" si="18"/>
        <v>-6.263132530165641</v>
      </c>
      <c r="M125" s="25">
        <f t="shared" si="19"/>
        <v>-8.251428571506954</v>
      </c>
      <c r="N125" s="25">
        <f t="shared" si="20"/>
        <v>-5.0469902912914595</v>
      </c>
      <c r="O125" s="18">
        <f t="shared" si="21"/>
        <v>-48.72556095018302</v>
      </c>
      <c r="P125" s="18">
        <f t="shared" si="22"/>
        <v>48.72556095018302</v>
      </c>
      <c r="Q125" s="30">
        <f t="shared" si="23"/>
        <v>-699.999989156545</v>
      </c>
      <c r="R125" s="30">
        <f t="shared" si="32"/>
        <v>-699.999985714249</v>
      </c>
      <c r="S125" s="30">
        <f t="shared" si="33"/>
        <v>-699.999991262027</v>
      </c>
    </row>
    <row r="126" spans="1:19" ht="12.75">
      <c r="A126" s="19">
        <f t="shared" si="24"/>
        <v>-57.05560906071201</v>
      </c>
      <c r="B126" s="3">
        <f t="shared" si="25"/>
        <v>-0.08199999999939678</v>
      </c>
      <c r="C126" s="3">
        <f t="shared" si="17"/>
        <v>-100</v>
      </c>
      <c r="D126" s="3">
        <v>59.9180000000006</v>
      </c>
      <c r="E126" s="3">
        <v>60</v>
      </c>
      <c r="F126" s="20">
        <f t="shared" si="26"/>
        <v>-57.05560906071201</v>
      </c>
      <c r="G126" s="20">
        <f t="shared" si="27"/>
        <v>-75.46064394491432</v>
      </c>
      <c r="H126" s="20">
        <f t="shared" si="28"/>
        <v>-45.868234844694776</v>
      </c>
      <c r="I126" s="21">
        <f t="shared" si="29"/>
      </c>
      <c r="J126" s="21">
        <f t="shared" si="30"/>
      </c>
      <c r="K126" s="21">
        <f t="shared" si="31"/>
      </c>
      <c r="L126" s="25">
        <f t="shared" si="18"/>
        <v>-6.339512195168587</v>
      </c>
      <c r="M126" s="25">
        <f t="shared" si="19"/>
        <v>-8.384516129113836</v>
      </c>
      <c r="N126" s="25">
        <f t="shared" si="20"/>
        <v>-5.096470588265435</v>
      </c>
      <c r="O126" s="18">
        <f t="shared" si="21"/>
        <v>-48.72556095018302</v>
      </c>
      <c r="P126" s="18">
        <f t="shared" si="22"/>
        <v>48.72556095018302</v>
      </c>
      <c r="Q126" s="30">
        <f t="shared" si="23"/>
        <v>-699.9999890243087</v>
      </c>
      <c r="R126" s="30">
        <f t="shared" si="32"/>
        <v>-699.9999854838348</v>
      </c>
      <c r="S126" s="30">
        <f t="shared" si="33"/>
        <v>-699.9999911763616</v>
      </c>
    </row>
    <row r="127" spans="1:19" ht="12.75">
      <c r="A127" s="19">
        <f t="shared" si="24"/>
        <v>-57.759999287336846</v>
      </c>
      <c r="B127" s="3">
        <f t="shared" si="25"/>
        <v>-0.08099999999939911</v>
      </c>
      <c r="C127" s="3">
        <f t="shared" si="17"/>
        <v>-100</v>
      </c>
      <c r="D127" s="3">
        <v>59.9190000000006</v>
      </c>
      <c r="E127" s="3">
        <v>60</v>
      </c>
      <c r="F127" s="20">
        <f t="shared" si="26"/>
        <v>-57.759999287336846</v>
      </c>
      <c r="G127" s="20">
        <f t="shared" si="27"/>
        <v>-76.6977036614459</v>
      </c>
      <c r="H127" s="20">
        <f t="shared" si="28"/>
        <v>-46.32237577925634</v>
      </c>
      <c r="I127" s="21">
        <f t="shared" si="29"/>
      </c>
      <c r="J127" s="21">
        <f t="shared" si="30"/>
      </c>
      <c r="K127" s="21">
        <f t="shared" si="31"/>
      </c>
      <c r="L127" s="25">
        <f t="shared" si="18"/>
        <v>-6.417777777825387</v>
      </c>
      <c r="M127" s="25">
        <f t="shared" si="19"/>
        <v>-8.521967213198701</v>
      </c>
      <c r="N127" s="25">
        <f t="shared" si="20"/>
        <v>-5.146930693099928</v>
      </c>
      <c r="O127" s="18">
        <f t="shared" si="21"/>
        <v>-48.72556095018302</v>
      </c>
      <c r="P127" s="18">
        <f t="shared" si="22"/>
        <v>48.72556095018302</v>
      </c>
      <c r="Q127" s="30">
        <f t="shared" si="23"/>
        <v>-699.9999888888074</v>
      </c>
      <c r="R127" s="30">
        <f t="shared" si="32"/>
        <v>-699.9999852458665</v>
      </c>
      <c r="S127" s="30">
        <f t="shared" si="33"/>
        <v>-699.9999910889995</v>
      </c>
    </row>
    <row r="128" spans="1:19" ht="12.75">
      <c r="A128" s="19">
        <f t="shared" si="24"/>
        <v>-58.481999269407275</v>
      </c>
      <c r="B128" s="3">
        <f t="shared" si="25"/>
        <v>-0.07999999999940144</v>
      </c>
      <c r="C128" s="3">
        <f t="shared" si="17"/>
        <v>-100</v>
      </c>
      <c r="D128" s="3">
        <v>59.9200000000006</v>
      </c>
      <c r="E128" s="3">
        <v>60</v>
      </c>
      <c r="F128" s="20">
        <f t="shared" si="26"/>
        <v>-58.481999269407275</v>
      </c>
      <c r="G128" s="20">
        <f t="shared" si="27"/>
        <v>-77.97599870117492</v>
      </c>
      <c r="H128" s="20">
        <f t="shared" si="28"/>
        <v>-46.785599532418345</v>
      </c>
      <c r="I128" s="21">
        <f t="shared" si="29"/>
      </c>
      <c r="J128" s="21">
        <f t="shared" si="30"/>
      </c>
      <c r="K128" s="21">
        <f t="shared" si="31"/>
      </c>
      <c r="L128" s="25">
        <f t="shared" si="18"/>
        <v>-6.498000000048618</v>
      </c>
      <c r="M128" s="25">
        <f t="shared" si="19"/>
        <v>-8.664000000086434</v>
      </c>
      <c r="N128" s="25">
        <f t="shared" si="20"/>
        <v>-5.198400000031116</v>
      </c>
      <c r="O128" s="18">
        <f t="shared" si="21"/>
        <v>-48.72556095018302</v>
      </c>
      <c r="P128" s="18">
        <f t="shared" si="22"/>
        <v>48.72556095018302</v>
      </c>
      <c r="Q128" s="30">
        <f t="shared" si="23"/>
        <v>-699.9999887499184</v>
      </c>
      <c r="R128" s="30">
        <f t="shared" si="32"/>
        <v>-699.9999849999656</v>
      </c>
      <c r="S128" s="30">
        <f t="shared" si="33"/>
        <v>-699.9999909998903</v>
      </c>
    </row>
    <row r="129" spans="1:19" ht="12.75">
      <c r="A129" s="19">
        <f t="shared" si="24"/>
        <v>-59.2222777318105</v>
      </c>
      <c r="B129" s="3">
        <f t="shared" si="25"/>
        <v>-0.07899999999939666</v>
      </c>
      <c r="C129" s="3">
        <f t="shared" si="17"/>
        <v>-100</v>
      </c>
      <c r="D129" s="3">
        <v>59.9210000000006</v>
      </c>
      <c r="E129" s="3">
        <v>60</v>
      </c>
      <c r="F129" s="20">
        <f t="shared" si="26"/>
        <v>-59.2222777318105</v>
      </c>
      <c r="G129" s="20">
        <f t="shared" si="27"/>
        <v>-79.29762577542444</v>
      </c>
      <c r="H129" s="20">
        <f t="shared" si="28"/>
        <v>-47.25818134110869</v>
      </c>
      <c r="I129" s="21">
        <f t="shared" si="29"/>
      </c>
      <c r="J129" s="21">
        <f t="shared" si="30"/>
      </c>
      <c r="K129" s="21">
        <f t="shared" si="31"/>
      </c>
      <c r="L129" s="25">
        <f t="shared" si="18"/>
        <v>-6.5802531646072175</v>
      </c>
      <c r="M129" s="25">
        <f t="shared" si="19"/>
        <v>-8.81084745771722</v>
      </c>
      <c r="N129" s="25">
        <f t="shared" si="20"/>
        <v>-5.250909090941091</v>
      </c>
      <c r="O129" s="18">
        <f t="shared" si="21"/>
        <v>-48.72556095018302</v>
      </c>
      <c r="P129" s="18">
        <f t="shared" si="22"/>
        <v>48.72556095018302</v>
      </c>
      <c r="Q129" s="30">
        <f t="shared" si="23"/>
        <v>-699.9999886075134</v>
      </c>
      <c r="R129" s="30">
        <f t="shared" si="32"/>
        <v>-699.9999847457289</v>
      </c>
      <c r="S129" s="30">
        <f t="shared" si="33"/>
        <v>-699.9999909089811</v>
      </c>
    </row>
    <row r="130" spans="1:19" ht="12.75">
      <c r="A130" s="19">
        <f t="shared" si="24"/>
        <v>-59.98153769300113</v>
      </c>
      <c r="B130" s="3">
        <f t="shared" si="25"/>
        <v>-0.077999999999399</v>
      </c>
      <c r="C130" s="3">
        <f t="shared" si="17"/>
        <v>-100</v>
      </c>
      <c r="D130" s="3">
        <v>59.9220000000006</v>
      </c>
      <c r="E130" s="3">
        <v>60</v>
      </c>
      <c r="F130" s="20">
        <f t="shared" si="26"/>
        <v>-59.98153769300113</v>
      </c>
      <c r="G130" s="20">
        <f t="shared" si="27"/>
        <v>-80.66482619626694</v>
      </c>
      <c r="H130" s="20">
        <f t="shared" si="28"/>
        <v>-47.74040767640522</v>
      </c>
      <c r="I130" s="21">
        <f t="shared" si="29"/>
      </c>
      <c r="J130" s="21">
        <f t="shared" si="30"/>
      </c>
      <c r="K130" s="21">
        <f t="shared" si="31"/>
      </c>
      <c r="L130" s="25">
        <f t="shared" si="18"/>
        <v>-6.664615384666738</v>
      </c>
      <c r="M130" s="25">
        <f t="shared" si="19"/>
        <v>-8.96275862078253</v>
      </c>
      <c r="N130" s="25">
        <f t="shared" si="20"/>
        <v>-5.304489795950898</v>
      </c>
      <c r="O130" s="18">
        <f t="shared" si="21"/>
        <v>-48.72556095018302</v>
      </c>
      <c r="P130" s="18">
        <f t="shared" si="22"/>
        <v>48.72556095018302</v>
      </c>
      <c r="Q130" s="30">
        <f t="shared" si="23"/>
        <v>-699.9999884614571</v>
      </c>
      <c r="R130" s="30">
        <f t="shared" si="32"/>
        <v>-699.9999844827257</v>
      </c>
      <c r="S130" s="30">
        <f t="shared" si="33"/>
        <v>-699.9999908162162</v>
      </c>
    </row>
    <row r="131" spans="1:19" ht="12.75">
      <c r="A131" s="19">
        <f t="shared" si="24"/>
        <v>-60.76051869188875</v>
      </c>
      <c r="B131" s="3">
        <f t="shared" si="25"/>
        <v>-0.07699999999940133</v>
      </c>
      <c r="C131" s="3">
        <f t="shared" si="17"/>
        <v>-100</v>
      </c>
      <c r="D131" s="3">
        <v>59.9230000000006</v>
      </c>
      <c r="E131" s="3">
        <v>60</v>
      </c>
      <c r="F131" s="20">
        <f t="shared" si="26"/>
        <v>-60.76051869188875</v>
      </c>
      <c r="G131" s="20">
        <f t="shared" si="27"/>
        <v>-82.07999856085918</v>
      </c>
      <c r="H131" s="20">
        <f t="shared" si="28"/>
        <v>-48.23257682263633</v>
      </c>
      <c r="I131" s="21">
        <f t="shared" si="29"/>
      </c>
      <c r="J131" s="21">
        <f t="shared" si="30"/>
      </c>
      <c r="K131" s="21">
        <f t="shared" si="31"/>
      </c>
      <c r="L131" s="25">
        <f t="shared" si="18"/>
        <v>-6.751168831221322</v>
      </c>
      <c r="M131" s="25">
        <f t="shared" si="19"/>
        <v>-9.12000000009579</v>
      </c>
      <c r="N131" s="25">
        <f t="shared" si="20"/>
        <v>-5.359175257765036</v>
      </c>
      <c r="O131" s="18">
        <f t="shared" si="21"/>
        <v>-48.72556095018302</v>
      </c>
      <c r="P131" s="18">
        <f t="shared" si="22"/>
        <v>48.72556095018302</v>
      </c>
      <c r="Q131" s="30">
        <f t="shared" si="23"/>
        <v>-699.9999883116068</v>
      </c>
      <c r="R131" s="30">
        <f t="shared" si="32"/>
        <v>-699.9999842104942</v>
      </c>
      <c r="S131" s="30">
        <f t="shared" si="33"/>
        <v>-699.9999907215388</v>
      </c>
    </row>
    <row r="132" spans="1:19" ht="12.75">
      <c r="A132" s="19">
        <f t="shared" si="24"/>
        <v>-61.55999919048323</v>
      </c>
      <c r="B132" s="3">
        <f t="shared" si="25"/>
        <v>-0.07599999999939655</v>
      </c>
      <c r="C132" s="3">
        <f t="shared" si="17"/>
        <v>-100</v>
      </c>
      <c r="D132" s="3">
        <v>59.9240000000006</v>
      </c>
      <c r="E132" s="3">
        <v>60</v>
      </c>
      <c r="F132" s="20">
        <f t="shared" si="26"/>
        <v>-61.55999919048323</v>
      </c>
      <c r="G132" s="20">
        <f t="shared" si="27"/>
        <v>-83.54571279472394</v>
      </c>
      <c r="H132" s="20">
        <f t="shared" si="28"/>
        <v>-48.7349994926441</v>
      </c>
      <c r="I132" s="21">
        <f t="shared" si="29"/>
      </c>
      <c r="J132" s="21">
        <f t="shared" si="30"/>
      </c>
      <c r="K132" s="21">
        <f t="shared" si="31"/>
      </c>
      <c r="L132" s="25">
        <f t="shared" si="18"/>
        <v>-6.840000000054311</v>
      </c>
      <c r="M132" s="25">
        <f t="shared" si="19"/>
        <v>-9.282857142957175</v>
      </c>
      <c r="N132" s="25">
        <f t="shared" si="20"/>
        <v>-5.415000000034039</v>
      </c>
      <c r="O132" s="18">
        <f t="shared" si="21"/>
        <v>-48.72556095018302</v>
      </c>
      <c r="P132" s="18">
        <f t="shared" si="22"/>
        <v>48.72556095018302</v>
      </c>
      <c r="Q132" s="30">
        <f t="shared" si="23"/>
        <v>-699.9999881578134</v>
      </c>
      <c r="R132" s="30">
        <f t="shared" si="32"/>
        <v>-699.9999839285402</v>
      </c>
      <c r="S132" s="30">
        <f t="shared" si="33"/>
        <v>-699.9999906248892</v>
      </c>
    </row>
    <row r="133" spans="1:19" ht="12.75">
      <c r="A133" s="19">
        <f t="shared" si="24"/>
        <v>-62.38079916875034</v>
      </c>
      <c r="B133" s="3">
        <f t="shared" si="25"/>
        <v>-0.07499999999939888</v>
      </c>
      <c r="C133" s="3">
        <f t="shared" si="17"/>
        <v>-100</v>
      </c>
      <c r="D133" s="3">
        <v>59.9250000000006</v>
      </c>
      <c r="E133" s="3">
        <v>60</v>
      </c>
      <c r="F133" s="20">
        <f t="shared" si="26"/>
        <v>-62.38079916875034</v>
      </c>
      <c r="G133" s="20">
        <f t="shared" si="27"/>
        <v>-85.06472572702273</v>
      </c>
      <c r="H133" s="20">
        <f t="shared" si="28"/>
        <v>-49.247999481905545</v>
      </c>
      <c r="I133" s="21">
        <f t="shared" si="29"/>
      </c>
      <c r="J133" s="21">
        <f t="shared" si="30"/>
      </c>
      <c r="K133" s="21">
        <f t="shared" si="31"/>
      </c>
      <c r="L133" s="25">
        <f t="shared" si="18"/>
        <v>-6.931200000055554</v>
      </c>
      <c r="M133" s="25">
        <f t="shared" si="19"/>
        <v>-9.451636363739667</v>
      </c>
      <c r="N133" s="25">
        <f t="shared" si="20"/>
        <v>-5.472000000034624</v>
      </c>
      <c r="O133" s="18">
        <f t="shared" si="21"/>
        <v>-48.72556095018302</v>
      </c>
      <c r="P133" s="18">
        <f t="shared" si="22"/>
        <v>48.72556095018302</v>
      </c>
      <c r="Q133" s="30">
        <f t="shared" si="23"/>
        <v>-699.9999879999185</v>
      </c>
      <c r="R133" s="30">
        <f t="shared" si="32"/>
        <v>-699.9999836363334</v>
      </c>
      <c r="S133" s="30">
        <f t="shared" si="33"/>
        <v>-699.9999905262048</v>
      </c>
    </row>
    <row r="134" spans="1:19" ht="12.75">
      <c r="A134" s="19">
        <f t="shared" si="24"/>
        <v>-63.22378292991421</v>
      </c>
      <c r="B134" s="3">
        <f t="shared" si="25"/>
        <v>-0.07399999999940121</v>
      </c>
      <c r="C134" s="3">
        <f t="shared" si="17"/>
        <v>-100</v>
      </c>
      <c r="D134" s="3">
        <v>59.9260000000006</v>
      </c>
      <c r="E134" s="3">
        <v>60</v>
      </c>
      <c r="F134" s="20">
        <f t="shared" si="26"/>
        <v>-63.22378292991421</v>
      </c>
      <c r="G134" s="20">
        <f t="shared" si="27"/>
        <v>-86.63999839651348</v>
      </c>
      <c r="H134" s="20">
        <f t="shared" si="28"/>
        <v>-49.77191436443946</v>
      </c>
      <c r="I134" s="21">
        <f t="shared" si="29"/>
      </c>
      <c r="J134" s="21">
        <f t="shared" si="30"/>
      </c>
      <c r="K134" s="21">
        <f t="shared" si="31"/>
      </c>
      <c r="L134" s="25">
        <f t="shared" si="18"/>
        <v>-7.024864864921709</v>
      </c>
      <c r="M134" s="25">
        <f t="shared" si="19"/>
        <v>-9.626666666773414</v>
      </c>
      <c r="N134" s="25">
        <f t="shared" si="20"/>
        <v>-5.530212765992674</v>
      </c>
      <c r="O134" s="18">
        <f t="shared" si="21"/>
        <v>-48.72556095018302</v>
      </c>
      <c r="P134" s="18">
        <f t="shared" si="22"/>
        <v>48.72556095018302</v>
      </c>
      <c r="Q134" s="30">
        <f t="shared" si="23"/>
        <v>-699.9999878377563</v>
      </c>
      <c r="R134" s="30">
        <f t="shared" si="32"/>
        <v>-699.9999833333039</v>
      </c>
      <c r="S134" s="30">
        <f t="shared" si="33"/>
        <v>-699.9999904254205</v>
      </c>
    </row>
    <row r="135" spans="1:19" ht="12.75">
      <c r="A135" s="19">
        <f t="shared" si="24"/>
        <v>-64.08986213627317</v>
      </c>
      <c r="B135" s="3">
        <f t="shared" si="25"/>
        <v>-0.07299999999940354</v>
      </c>
      <c r="C135" s="3">
        <f t="shared" si="17"/>
        <v>-100</v>
      </c>
      <c r="D135" s="3">
        <v>59.9270000000006</v>
      </c>
      <c r="E135" s="3">
        <v>60</v>
      </c>
      <c r="F135" s="20">
        <f t="shared" si="26"/>
        <v>-64.08986213627317</v>
      </c>
      <c r="G135" s="20">
        <f t="shared" si="27"/>
        <v>-88.27471531656207</v>
      </c>
      <c r="H135" s="20">
        <f t="shared" si="28"/>
        <v>-50.30709623357343</v>
      </c>
      <c r="I135" s="21">
        <f t="shared" si="29"/>
      </c>
      <c r="J135" s="21">
        <f t="shared" si="30"/>
      </c>
      <c r="K135" s="21">
        <f t="shared" si="31"/>
      </c>
      <c r="L135" s="25">
        <f t="shared" si="18"/>
        <v>-7.121095890469143</v>
      </c>
      <c r="M135" s="25">
        <f t="shared" si="19"/>
        <v>-9.808301886902838</v>
      </c>
      <c r="N135" s="25">
        <f t="shared" si="20"/>
        <v>-5.589677419390688</v>
      </c>
      <c r="O135" s="18">
        <f t="shared" si="21"/>
        <v>-48.72556095018302</v>
      </c>
      <c r="P135" s="18">
        <f t="shared" si="22"/>
        <v>48.72556095018302</v>
      </c>
      <c r="Q135" s="30">
        <f t="shared" si="23"/>
        <v>-699.9999876711513</v>
      </c>
      <c r="R135" s="30">
        <f t="shared" si="32"/>
        <v>-699.9999830188397</v>
      </c>
      <c r="S135" s="30">
        <f t="shared" si="33"/>
        <v>-699.9999903224689</v>
      </c>
    </row>
    <row r="136" spans="1:19" ht="12.75">
      <c r="A136" s="19">
        <f t="shared" si="24"/>
        <v>-64.97999909803674</v>
      </c>
      <c r="B136" s="3">
        <f t="shared" si="25"/>
        <v>-0.07199999999939877</v>
      </c>
      <c r="C136" s="3">
        <f aca="true" t="shared" si="34" ref="C136:C199">+$B$4</f>
        <v>-100</v>
      </c>
      <c r="D136" s="3">
        <v>59.9280000000006</v>
      </c>
      <c r="E136" s="3">
        <v>60</v>
      </c>
      <c r="F136" s="20">
        <f t="shared" si="26"/>
        <v>-64.97999909803674</v>
      </c>
      <c r="G136" s="20">
        <f t="shared" si="27"/>
        <v>-89.97230596310858</v>
      </c>
      <c r="H136" s="20">
        <f t="shared" si="28"/>
        <v>-50.85391249104435</v>
      </c>
      <c r="I136" s="21">
        <f t="shared" si="29"/>
      </c>
      <c r="J136" s="21">
        <f t="shared" si="30"/>
      </c>
      <c r="K136" s="21">
        <f t="shared" si="31"/>
      </c>
      <c r="L136" s="25">
        <f aca="true" t="shared" si="35" ref="L136:L199">(-10*C136/B136)*($H$4*$H$4)</f>
        <v>-7.220000000060291</v>
      </c>
      <c r="M136" s="25">
        <f aca="true" t="shared" si="36" ref="M136:M199">(-10*C136/(B136+0.02))*($H$4*$H$4)</f>
        <v>-9.996923077038664</v>
      </c>
      <c r="N136" s="25">
        <f aca="true" t="shared" si="37" ref="N136:N199">(-10*C136/(B136-0.02))*($H$4*$H$4)</f>
        <v>-5.650434782645622</v>
      </c>
      <c r="O136" s="18">
        <f aca="true" t="shared" si="38" ref="O136:O199">-$D$4</f>
        <v>-48.72556095018302</v>
      </c>
      <c r="P136" s="18">
        <f aca="true" t="shared" si="39" ref="P136:P199">+$D$4</f>
        <v>48.72556095018302</v>
      </c>
      <c r="Q136" s="30">
        <f aca="true" t="shared" si="40" ref="Q136:Q199">(2-(A136*B136)/(-10*C136*$H$4*$H$4))*100</f>
        <v>-699.9999874999185</v>
      </c>
      <c r="R136" s="30">
        <f t="shared" si="32"/>
        <v>-699.9999826922805</v>
      </c>
      <c r="S136" s="30">
        <f t="shared" si="33"/>
        <v>-699.9999902172792</v>
      </c>
    </row>
    <row r="137" spans="1:19" ht="12.75">
      <c r="A137" s="19">
        <f aca="true" t="shared" si="41" ref="A137:A200">IF(F137=-99999,I137,IF(F137&lt;0,F137,I137))</f>
        <v>-65.89521034005395</v>
      </c>
      <c r="B137" s="3">
        <f aca="true" t="shared" si="42" ref="B137:B204">+D137-E137</f>
        <v>-0.0709999999994011</v>
      </c>
      <c r="C137" s="3">
        <f t="shared" si="34"/>
        <v>-100</v>
      </c>
      <c r="D137" s="3">
        <v>59.9290000000006</v>
      </c>
      <c r="E137" s="3">
        <v>60</v>
      </c>
      <c r="F137" s="20">
        <f aca="true" t="shared" si="43" ref="F137:F200">IF((D137-60)&lt;=0,(-10*C137)*($F$4-60)^2/(D137-60-0.000000001),"")</f>
        <v>-65.89521034005395</v>
      </c>
      <c r="G137" s="20">
        <f aca="true" t="shared" si="44" ref="G137:G189">IF((D137-59.98)&lt;=0,(-10*C137)*(($F$4-0.02)-59.98)^2/(D137-59.98-0.000000001),"")</f>
        <v>-91.7364687905556</v>
      </c>
      <c r="H137" s="20">
        <f aca="true" t="shared" si="45" ref="H137:H200">IF((D137-60.02)&lt;=0,(-10*C137)*(($F$4+0.02)-60.02)^2/(D137-60.02-0.000000001),"")</f>
        <v>-51.41274668810396</v>
      </c>
      <c r="I137" s="21">
        <f aca="true" t="shared" si="46" ref="I137:I200">IF((D137-60)&gt;0,(-10*C137)*($G$4-60)^2/(D137-60),"")</f>
      </c>
      <c r="J137" s="21">
        <f aca="true" t="shared" si="47" ref="J137:J189">IF((D137-59.98)&gt;0,(-10*C137)*($G$4-59.98)^2/(D137-59.98),"")</f>
      </c>
      <c r="K137" s="21">
        <f aca="true" t="shared" si="48" ref="K137:K200">IF((D137-60.02)&gt;0,(-10*C137)*($G$4-60.02)^2/(D137-60.02),"")</f>
      </c>
      <c r="L137" s="25">
        <f t="shared" si="35"/>
        <v>-7.321690140906831</v>
      </c>
      <c r="M137" s="25">
        <f t="shared" si="36"/>
        <v>-10.192941176590287</v>
      </c>
      <c r="N137" s="25">
        <f t="shared" si="37"/>
        <v>-5.712527472565069</v>
      </c>
      <c r="O137" s="18">
        <f t="shared" si="38"/>
        <v>-48.72556095018302</v>
      </c>
      <c r="P137" s="18">
        <f t="shared" si="39"/>
        <v>48.72556095018302</v>
      </c>
      <c r="Q137" s="30">
        <f t="shared" si="40"/>
        <v>-699.999987323862</v>
      </c>
      <c r="R137" s="30">
        <f aca="true" t="shared" si="49" ref="R137:R200">IF(G137&lt;=0,(2-(G137*(B137+0.02))/(-10*C137*$H$4*$H$4))*100,(2-(J137*(B137+0.02))/(-10*C137*$H$4*$H$4))*100)</f>
        <v>-699.9999823529149</v>
      </c>
      <c r="S137" s="30">
        <f aca="true" t="shared" si="50" ref="S137:S200">IF(H137&lt;=0,(2-(H137*(B137-0.02))/(-10*C137*$H$4*$H$4))*100,(2-(K137*(B137-0.02))/(-10*C137*$H$4*$H$4))*100)</f>
        <v>-699.9999901097779</v>
      </c>
    </row>
    <row r="138" spans="1:19" ht="12.75">
      <c r="A138" s="19">
        <f t="shared" si="41"/>
        <v>-66.83657047432683</v>
      </c>
      <c r="B138" s="3">
        <f t="shared" si="42"/>
        <v>-0.06999999999940343</v>
      </c>
      <c r="C138" s="3">
        <f t="shared" si="34"/>
        <v>-100</v>
      </c>
      <c r="D138" s="3">
        <v>59.9300000000006</v>
      </c>
      <c r="E138" s="3">
        <v>60</v>
      </c>
      <c r="F138" s="20">
        <f t="shared" si="43"/>
        <v>-66.83657047432683</v>
      </c>
      <c r="G138" s="20">
        <f t="shared" si="44"/>
        <v>-93.57119812968986</v>
      </c>
      <c r="H138" s="20">
        <f t="shared" si="45"/>
        <v>-51.98399942273807</v>
      </c>
      <c r="I138" s="21">
        <f t="shared" si="46"/>
      </c>
      <c r="J138" s="21">
        <f t="shared" si="47"/>
      </c>
      <c r="K138" s="21">
        <f t="shared" si="48"/>
      </c>
      <c r="L138" s="25">
        <f t="shared" si="35"/>
        <v>-7.426285714349005</v>
      </c>
      <c r="M138" s="25">
        <f t="shared" si="36"/>
        <v>-10.39680000012405</v>
      </c>
      <c r="N138" s="25">
        <f t="shared" si="37"/>
        <v>-5.776000000038287</v>
      </c>
      <c r="O138" s="18">
        <f t="shared" si="38"/>
        <v>-48.72556095018302</v>
      </c>
      <c r="P138" s="18">
        <f t="shared" si="39"/>
        <v>48.72556095018302</v>
      </c>
      <c r="Q138" s="30">
        <f t="shared" si="40"/>
        <v>-699.9999871427756</v>
      </c>
      <c r="R138" s="30">
        <f t="shared" si="49"/>
        <v>-699.999981999975</v>
      </c>
      <c r="S138" s="30">
        <f t="shared" si="50"/>
        <v>-699.9999899998872</v>
      </c>
    </row>
    <row r="139" spans="1:19" ht="12.75">
      <c r="A139" s="19">
        <f t="shared" si="41"/>
        <v>-67.80521640920485</v>
      </c>
      <c r="B139" s="3">
        <f t="shared" si="42"/>
        <v>-0.06899999999939865</v>
      </c>
      <c r="C139" s="3">
        <f t="shared" si="34"/>
        <v>-100</v>
      </c>
      <c r="D139" s="3">
        <v>59.9310000000006</v>
      </c>
      <c r="E139" s="3">
        <v>60</v>
      </c>
      <c r="F139" s="20">
        <f t="shared" si="43"/>
        <v>-67.80521640920485</v>
      </c>
      <c r="G139" s="20">
        <f t="shared" si="44"/>
        <v>-95.48081437911179</v>
      </c>
      <c r="H139" s="20">
        <f t="shared" si="45"/>
        <v>-52.56808929733634</v>
      </c>
      <c r="I139" s="21">
        <f t="shared" si="46"/>
      </c>
      <c r="J139" s="21">
        <f t="shared" si="47"/>
      </c>
      <c r="K139" s="21">
        <f t="shared" si="48"/>
      </c>
      <c r="L139" s="25">
        <f t="shared" si="35"/>
        <v>-7.5339130435439206</v>
      </c>
      <c r="M139" s="25">
        <f t="shared" si="36"/>
        <v>-10.608979591966934</v>
      </c>
      <c r="N139" s="25">
        <f t="shared" si="37"/>
        <v>-5.840898876443959</v>
      </c>
      <c r="O139" s="18">
        <f t="shared" si="38"/>
        <v>-48.72556095018302</v>
      </c>
      <c r="P139" s="18">
        <f t="shared" si="39"/>
        <v>48.72556095018302</v>
      </c>
      <c r="Q139" s="30">
        <f t="shared" si="40"/>
        <v>-699.9999869564404</v>
      </c>
      <c r="R139" s="30">
        <f t="shared" si="49"/>
        <v>-699.9999816326292</v>
      </c>
      <c r="S139" s="30">
        <f t="shared" si="50"/>
        <v>-699.9999898875274</v>
      </c>
    </row>
    <row r="140" spans="1:19" ht="12.75">
      <c r="A140" s="19">
        <f t="shared" si="41"/>
        <v>-68.80235192997704</v>
      </c>
      <c r="B140" s="3">
        <f t="shared" si="42"/>
        <v>-0.06799999999940098</v>
      </c>
      <c r="C140" s="3">
        <f t="shared" si="34"/>
        <v>-100</v>
      </c>
      <c r="D140" s="3">
        <v>59.9320000000006</v>
      </c>
      <c r="E140" s="3">
        <v>60</v>
      </c>
      <c r="F140" s="20">
        <f t="shared" si="43"/>
        <v>-68.80235192997704</v>
      </c>
      <c r="G140" s="20">
        <f t="shared" si="44"/>
        <v>-97.46999797058895</v>
      </c>
      <c r="H140" s="20">
        <f t="shared" si="45"/>
        <v>-53.16545394165686</v>
      </c>
      <c r="I140" s="21">
        <f t="shared" si="46"/>
      </c>
      <c r="J140" s="21">
        <f t="shared" si="47"/>
      </c>
      <c r="K140" s="21">
        <f t="shared" si="48"/>
      </c>
      <c r="L140" s="25">
        <f t="shared" si="35"/>
        <v>-7.6447058824202845</v>
      </c>
      <c r="M140" s="25">
        <f t="shared" si="36"/>
        <v>-10.830000000135154</v>
      </c>
      <c r="N140" s="25">
        <f t="shared" si="37"/>
        <v>-5.907272727312938</v>
      </c>
      <c r="O140" s="18">
        <f t="shared" si="38"/>
        <v>-48.72556095018302</v>
      </c>
      <c r="P140" s="18">
        <f t="shared" si="39"/>
        <v>48.72556095018302</v>
      </c>
      <c r="Q140" s="30">
        <f t="shared" si="40"/>
        <v>-699.9999867646245</v>
      </c>
      <c r="R140" s="30">
        <f t="shared" si="49"/>
        <v>-699.9999812499773</v>
      </c>
      <c r="S140" s="30">
        <f t="shared" si="50"/>
        <v>-699.999989772614</v>
      </c>
    </row>
    <row r="141" spans="1:19" ht="12.75">
      <c r="A141" s="19">
        <f t="shared" si="41"/>
        <v>-69.82925268973119</v>
      </c>
      <c r="B141" s="3">
        <f t="shared" si="42"/>
        <v>-0.06699999999940331</v>
      </c>
      <c r="C141" s="3">
        <f t="shared" si="34"/>
        <v>-100</v>
      </c>
      <c r="D141" s="3">
        <v>59.9330000000006</v>
      </c>
      <c r="E141" s="3">
        <v>60</v>
      </c>
      <c r="F141" s="20">
        <f t="shared" si="43"/>
        <v>-69.82925268973119</v>
      </c>
      <c r="G141" s="20">
        <f t="shared" si="44"/>
        <v>-99.54382767054162</v>
      </c>
      <c r="H141" s="20">
        <f t="shared" si="45"/>
        <v>-53.776551106378676</v>
      </c>
      <c r="I141" s="21">
        <f t="shared" si="46"/>
      </c>
      <c r="J141" s="21">
        <f t="shared" si="47"/>
      </c>
      <c r="K141" s="21">
        <f t="shared" si="48"/>
      </c>
      <c r="L141" s="25">
        <f t="shared" si="35"/>
        <v>-7.7588059702183525</v>
      </c>
      <c r="M141" s="25">
        <f t="shared" si="36"/>
        <v>-11.060425532055312</v>
      </c>
      <c r="N141" s="25">
        <f t="shared" si="37"/>
        <v>-5.975172413834084</v>
      </c>
      <c r="O141" s="18">
        <f t="shared" si="38"/>
        <v>-48.72556095018302</v>
      </c>
      <c r="P141" s="18">
        <f t="shared" si="39"/>
        <v>48.72556095018302</v>
      </c>
      <c r="Q141" s="30">
        <f t="shared" si="40"/>
        <v>-699.9999865670828</v>
      </c>
      <c r="R141" s="30">
        <f t="shared" si="49"/>
        <v>-699.9999808510422</v>
      </c>
      <c r="S141" s="30">
        <f t="shared" si="50"/>
        <v>-699.9999896550586</v>
      </c>
    </row>
    <row r="142" spans="1:19" ht="12.75">
      <c r="A142" s="19">
        <f t="shared" si="41"/>
        <v>-70.88727165386274</v>
      </c>
      <c r="B142" s="3">
        <f t="shared" si="42"/>
        <v>-0.06599999999939854</v>
      </c>
      <c r="C142" s="3">
        <f t="shared" si="34"/>
        <v>-100</v>
      </c>
      <c r="D142" s="3">
        <v>59.9340000000006</v>
      </c>
      <c r="E142" s="3">
        <v>60</v>
      </c>
      <c r="F142" s="20">
        <f t="shared" si="43"/>
        <v>-70.88727165386274</v>
      </c>
      <c r="G142" s="20">
        <f t="shared" si="44"/>
        <v>-101.70782387724444</v>
      </c>
      <c r="H142" s="20">
        <f t="shared" si="45"/>
        <v>-54.401859832910084</v>
      </c>
      <c r="I142" s="21">
        <f t="shared" si="46"/>
      </c>
      <c r="J142" s="21">
        <f t="shared" si="47"/>
      </c>
      <c r="K142" s="21">
        <f t="shared" si="48"/>
      </c>
      <c r="L142" s="25">
        <f t="shared" si="35"/>
        <v>-7.876363636435414</v>
      </c>
      <c r="M142" s="25">
        <f t="shared" si="36"/>
        <v>-11.300869565365154</v>
      </c>
      <c r="N142" s="25">
        <f t="shared" si="37"/>
        <v>-6.044651162832973</v>
      </c>
      <c r="O142" s="18">
        <f t="shared" si="38"/>
        <v>-48.72556095018302</v>
      </c>
      <c r="P142" s="18">
        <f t="shared" si="39"/>
        <v>48.72556095018302</v>
      </c>
      <c r="Q142" s="30">
        <f t="shared" si="40"/>
        <v>-699.999986363555</v>
      </c>
      <c r="R142" s="30">
        <f t="shared" si="49"/>
        <v>-699.9999804347626</v>
      </c>
      <c r="S142" s="30">
        <f t="shared" si="50"/>
        <v>-699.9999895347695</v>
      </c>
    </row>
    <row r="143" spans="1:19" ht="12.75">
      <c r="A143" s="19">
        <f t="shared" si="41"/>
        <v>-71.97784504715162</v>
      </c>
      <c r="B143" s="3">
        <f t="shared" si="42"/>
        <v>-0.06499999999940087</v>
      </c>
      <c r="C143" s="3">
        <f t="shared" si="34"/>
        <v>-100</v>
      </c>
      <c r="D143" s="3">
        <v>59.9350000000006</v>
      </c>
      <c r="E143" s="3">
        <v>60</v>
      </c>
      <c r="F143" s="20">
        <f t="shared" si="43"/>
        <v>-71.97784504715162</v>
      </c>
      <c r="G143" s="20">
        <f t="shared" si="44"/>
        <v>-103.96799769098209</v>
      </c>
      <c r="H143" s="20">
        <f t="shared" si="45"/>
        <v>-55.041881705770585</v>
      </c>
      <c r="I143" s="21">
        <f t="shared" si="46"/>
      </c>
      <c r="J143" s="21">
        <f t="shared" si="47"/>
      </c>
      <c r="K143" s="21">
        <f t="shared" si="48"/>
      </c>
      <c r="L143" s="25">
        <f t="shared" si="35"/>
        <v>-7.997538461612179</v>
      </c>
      <c r="M143" s="25">
        <f t="shared" si="36"/>
        <v>-11.552000000153805</v>
      </c>
      <c r="N143" s="25">
        <f t="shared" si="37"/>
        <v>-6.115764705925461</v>
      </c>
      <c r="O143" s="18">
        <f t="shared" si="38"/>
        <v>-48.72556095018302</v>
      </c>
      <c r="P143" s="18">
        <f t="shared" si="39"/>
        <v>48.72556095018302</v>
      </c>
      <c r="Q143" s="30">
        <f t="shared" si="40"/>
        <v>-699.9999861537648</v>
      </c>
      <c r="R143" s="30">
        <f t="shared" si="49"/>
        <v>-699.9999799999811</v>
      </c>
      <c r="S143" s="30">
        <f t="shared" si="50"/>
        <v>-699.9999894116501</v>
      </c>
    </row>
    <row r="144" spans="1:19" ht="12.75">
      <c r="A144" s="19">
        <f t="shared" si="41"/>
        <v>-73.10249885844851</v>
      </c>
      <c r="B144" s="3">
        <f t="shared" si="42"/>
        <v>-0.0639999999994032</v>
      </c>
      <c r="C144" s="3">
        <f t="shared" si="34"/>
        <v>-100</v>
      </c>
      <c r="D144" s="3">
        <v>59.9360000000006</v>
      </c>
      <c r="E144" s="3">
        <v>60</v>
      </c>
      <c r="F144" s="20">
        <f t="shared" si="43"/>
        <v>-73.10249885844851</v>
      </c>
      <c r="G144" s="20">
        <f t="shared" si="44"/>
        <v>-106.33090667573774</v>
      </c>
      <c r="H144" s="20">
        <f t="shared" si="45"/>
        <v>-55.69714219447024</v>
      </c>
      <c r="I144" s="21">
        <f t="shared" si="46"/>
      </c>
      <c r="J144" s="21">
        <f t="shared" si="47"/>
      </c>
      <c r="K144" s="21">
        <f t="shared" si="48"/>
      </c>
      <c r="L144" s="25">
        <f t="shared" si="35"/>
        <v>-8.122500000075743</v>
      </c>
      <c r="M144" s="25">
        <f t="shared" si="36"/>
        <v>-11.814545454705703</v>
      </c>
      <c r="N144" s="25">
        <f t="shared" si="37"/>
        <v>-6.188571428615397</v>
      </c>
      <c r="O144" s="18">
        <f t="shared" si="38"/>
        <v>-48.72556095018302</v>
      </c>
      <c r="P144" s="18">
        <f t="shared" si="39"/>
        <v>48.72556095018302</v>
      </c>
      <c r="Q144" s="30">
        <f t="shared" si="40"/>
        <v>-699.9999859374185</v>
      </c>
      <c r="R144" s="30">
        <f t="shared" si="49"/>
        <v>-699.9999795454373</v>
      </c>
      <c r="S144" s="30">
        <f t="shared" si="50"/>
        <v>-699.9999892855992</v>
      </c>
    </row>
    <row r="145" spans="1:19" ht="12.75">
      <c r="A145" s="19">
        <f t="shared" si="41"/>
        <v>-74.2628559649013</v>
      </c>
      <c r="B145" s="3">
        <f t="shared" si="42"/>
        <v>-0.06299999999929895</v>
      </c>
      <c r="C145" s="3">
        <f t="shared" si="34"/>
        <v>-100</v>
      </c>
      <c r="D145" s="3">
        <v>59.9370000000007</v>
      </c>
      <c r="E145" s="3">
        <v>60</v>
      </c>
      <c r="F145" s="20">
        <f t="shared" si="43"/>
        <v>-74.2628559649013</v>
      </c>
      <c r="G145" s="20">
        <f t="shared" si="44"/>
        <v>-108.80371840168547</v>
      </c>
      <c r="H145" s="20">
        <f t="shared" si="45"/>
        <v>-56.368192092418376</v>
      </c>
      <c r="I145" s="21">
        <f t="shared" si="46"/>
      </c>
      <c r="J145" s="21">
        <f t="shared" si="47"/>
      </c>
      <c r="K145" s="21">
        <f t="shared" si="48"/>
      </c>
      <c r="L145" s="25">
        <f t="shared" si="35"/>
        <v>-8.251428571520393</v>
      </c>
      <c r="M145" s="25">
        <f t="shared" si="36"/>
        <v>-12.089302325778494</v>
      </c>
      <c r="N145" s="25">
        <f t="shared" si="37"/>
        <v>-6.263132530173383</v>
      </c>
      <c r="O145" s="18">
        <f t="shared" si="38"/>
        <v>-48.72556095018302</v>
      </c>
      <c r="P145" s="18">
        <f t="shared" si="39"/>
        <v>48.72556095018302</v>
      </c>
      <c r="Q145" s="30">
        <f t="shared" si="40"/>
        <v>-699.9999857142042</v>
      </c>
      <c r="R145" s="30">
        <f t="shared" si="49"/>
        <v>-699.9999790697517</v>
      </c>
      <c r="S145" s="30">
        <f t="shared" si="50"/>
        <v>-699.9999891565112</v>
      </c>
    </row>
    <row r="146" spans="1:19" ht="12.75">
      <c r="A146" s="19">
        <f t="shared" si="41"/>
        <v>-75.46064394502675</v>
      </c>
      <c r="B146" s="3">
        <f t="shared" si="42"/>
        <v>-0.06199999999930128</v>
      </c>
      <c r="C146" s="3">
        <f t="shared" si="34"/>
        <v>-100</v>
      </c>
      <c r="D146" s="3">
        <v>59.9380000000007</v>
      </c>
      <c r="E146" s="3">
        <v>60</v>
      </c>
      <c r="F146" s="20">
        <f t="shared" si="43"/>
        <v>-75.46064394502675</v>
      </c>
      <c r="G146" s="20">
        <f t="shared" si="44"/>
        <v>-111.39428306389226</v>
      </c>
      <c r="H146" s="20">
        <f t="shared" si="45"/>
        <v>-57.05560906077628</v>
      </c>
      <c r="I146" s="21">
        <f t="shared" si="46"/>
      </c>
      <c r="J146" s="21">
        <f t="shared" si="47"/>
      </c>
      <c r="K146" s="21">
        <f t="shared" si="48"/>
      </c>
      <c r="L146" s="25">
        <f t="shared" si="35"/>
        <v>-8.38451612912675</v>
      </c>
      <c r="M146" s="25">
        <f t="shared" si="36"/>
        <v>-12.377142857348769</v>
      </c>
      <c r="N146" s="25">
        <f t="shared" si="37"/>
        <v>-6.3395121951759705</v>
      </c>
      <c r="O146" s="18">
        <f t="shared" si="38"/>
        <v>-48.72556095018302</v>
      </c>
      <c r="P146" s="18">
        <f t="shared" si="39"/>
        <v>48.72556095018302</v>
      </c>
      <c r="Q146" s="30">
        <f t="shared" si="40"/>
        <v>-699.9999854837895</v>
      </c>
      <c r="R146" s="30">
        <f t="shared" si="49"/>
        <v>-699.9999785714143</v>
      </c>
      <c r="S146" s="30">
        <f t="shared" si="50"/>
        <v>-699.9999890242744</v>
      </c>
    </row>
    <row r="147" spans="1:19" ht="12.75">
      <c r="A147" s="19">
        <f t="shared" si="41"/>
        <v>-76.69770366157097</v>
      </c>
      <c r="B147" s="3">
        <f t="shared" si="42"/>
        <v>-0.060999999999296506</v>
      </c>
      <c r="C147" s="3">
        <f t="shared" si="34"/>
        <v>-100</v>
      </c>
      <c r="D147" s="3">
        <v>59.9390000000007</v>
      </c>
      <c r="E147" s="3">
        <v>60</v>
      </c>
      <c r="F147" s="20">
        <f t="shared" si="43"/>
        <v>-76.69770366157097</v>
      </c>
      <c r="G147" s="20">
        <f t="shared" si="44"/>
        <v>-114.11121673095106</v>
      </c>
      <c r="H147" s="20">
        <f t="shared" si="45"/>
        <v>-57.75999928740778</v>
      </c>
      <c r="I147" s="21">
        <f t="shared" si="46"/>
      </c>
      <c r="J147" s="21">
        <f t="shared" si="47"/>
      </c>
      <c r="K147" s="21">
        <f t="shared" si="48"/>
      </c>
      <c r="L147" s="25">
        <f t="shared" si="35"/>
        <v>-8.521967213213035</v>
      </c>
      <c r="M147" s="25">
        <f t="shared" si="36"/>
        <v>-12.679024390461457</v>
      </c>
      <c r="N147" s="25">
        <f t="shared" si="37"/>
        <v>-6.417777777833517</v>
      </c>
      <c r="O147" s="18">
        <f t="shared" si="38"/>
        <v>-48.72556095018302</v>
      </c>
      <c r="P147" s="18">
        <f t="shared" si="39"/>
        <v>48.72556095018302</v>
      </c>
      <c r="Q147" s="30">
        <f t="shared" si="40"/>
        <v>-699.9999852458202</v>
      </c>
      <c r="R147" s="30">
        <f t="shared" si="49"/>
        <v>-699.9999780487678</v>
      </c>
      <c r="S147" s="30">
        <f t="shared" si="50"/>
        <v>-699.9999888887727</v>
      </c>
    </row>
    <row r="148" spans="1:19" ht="12.75">
      <c r="A148" s="19">
        <f t="shared" si="41"/>
        <v>-77.97599870130419</v>
      </c>
      <c r="B148" s="3">
        <f t="shared" si="42"/>
        <v>-0.059999999999298836</v>
      </c>
      <c r="C148" s="3">
        <f t="shared" si="34"/>
        <v>-100</v>
      </c>
      <c r="D148" s="3">
        <v>59.9400000000007</v>
      </c>
      <c r="E148" s="3">
        <v>60</v>
      </c>
      <c r="F148" s="20">
        <f t="shared" si="43"/>
        <v>-77.97599870130419</v>
      </c>
      <c r="G148" s="20">
        <f t="shared" si="44"/>
        <v>-116.9639970779489</v>
      </c>
      <c r="H148" s="20">
        <f t="shared" si="45"/>
        <v>-58.48199926948</v>
      </c>
      <c r="I148" s="21">
        <f t="shared" si="46"/>
      </c>
      <c r="J148" s="21">
        <f t="shared" si="47"/>
      </c>
      <c r="K148" s="21">
        <f t="shared" si="48"/>
      </c>
      <c r="L148" s="25">
        <f t="shared" si="35"/>
        <v>-8.664000000101248</v>
      </c>
      <c r="M148" s="25">
        <f t="shared" si="36"/>
        <v>-12.996000000227811</v>
      </c>
      <c r="N148" s="25">
        <f t="shared" si="37"/>
        <v>-6.498000000056952</v>
      </c>
      <c r="O148" s="18">
        <f t="shared" si="38"/>
        <v>-48.72556095018302</v>
      </c>
      <c r="P148" s="18">
        <f t="shared" si="39"/>
        <v>48.72556095018302</v>
      </c>
      <c r="Q148" s="30">
        <f t="shared" si="40"/>
        <v>-699.9999849999186</v>
      </c>
      <c r="R148" s="30">
        <f t="shared" si="49"/>
        <v>-699.9999774999892</v>
      </c>
      <c r="S148" s="30">
        <f t="shared" si="50"/>
        <v>-699.9999887498834</v>
      </c>
    </row>
    <row r="149" spans="1:19" ht="12.75">
      <c r="A149" s="19">
        <f t="shared" si="41"/>
        <v>-79.29762577554858</v>
      </c>
      <c r="B149" s="3">
        <f t="shared" si="42"/>
        <v>-0.05899999999930117</v>
      </c>
      <c r="C149" s="3">
        <f t="shared" si="34"/>
        <v>-100</v>
      </c>
      <c r="D149" s="3">
        <v>59.9410000000007</v>
      </c>
      <c r="E149" s="3">
        <v>60</v>
      </c>
      <c r="F149" s="20">
        <f t="shared" si="43"/>
        <v>-79.29762577554858</v>
      </c>
      <c r="G149" s="20">
        <f t="shared" si="44"/>
        <v>-119.96307384924901</v>
      </c>
      <c r="H149" s="20">
        <f t="shared" si="45"/>
        <v>-59.22227773187975</v>
      </c>
      <c r="I149" s="21">
        <f t="shared" si="46"/>
      </c>
      <c r="J149" s="21">
        <f t="shared" si="47"/>
      </c>
      <c r="K149" s="21">
        <f t="shared" si="48"/>
      </c>
      <c r="L149" s="25">
        <f t="shared" si="35"/>
        <v>-8.81084745773148</v>
      </c>
      <c r="M149" s="25">
        <f t="shared" si="36"/>
        <v>-13.329230769469614</v>
      </c>
      <c r="N149" s="25">
        <f t="shared" si="37"/>
        <v>-6.580253164615171</v>
      </c>
      <c r="O149" s="18">
        <f t="shared" si="38"/>
        <v>-48.72556095018302</v>
      </c>
      <c r="P149" s="18">
        <f t="shared" si="39"/>
        <v>48.72556095018302</v>
      </c>
      <c r="Q149" s="30">
        <f t="shared" si="40"/>
        <v>-699.9999847456813</v>
      </c>
      <c r="R149" s="30">
        <f t="shared" si="49"/>
        <v>-699.999976923068</v>
      </c>
      <c r="S149" s="30">
        <f t="shared" si="50"/>
        <v>-699.9999886074779</v>
      </c>
    </row>
    <row r="150" spans="1:19" ht="12.75">
      <c r="A150" s="19">
        <f t="shared" si="41"/>
        <v>-80.66482619639541</v>
      </c>
      <c r="B150" s="3">
        <f t="shared" si="42"/>
        <v>-0.0579999999993035</v>
      </c>
      <c r="C150" s="3">
        <f t="shared" si="34"/>
        <v>-100</v>
      </c>
      <c r="D150" s="3">
        <v>59.9420000000007</v>
      </c>
      <c r="E150" s="3">
        <v>60</v>
      </c>
      <c r="F150" s="20">
        <f t="shared" si="43"/>
        <v>-80.66482619639541</v>
      </c>
      <c r="G150" s="20">
        <f t="shared" si="44"/>
        <v>-123.11999676225574</v>
      </c>
      <c r="H150" s="20">
        <f t="shared" si="45"/>
        <v>-59.98153769307216</v>
      </c>
      <c r="I150" s="21">
        <f t="shared" si="46"/>
      </c>
      <c r="J150" s="21">
        <f t="shared" si="47"/>
      </c>
      <c r="K150" s="21">
        <f t="shared" si="48"/>
      </c>
      <c r="L150" s="25">
        <f t="shared" si="35"/>
        <v>-8.962758620797286</v>
      </c>
      <c r="M150" s="25">
        <f t="shared" si="36"/>
        <v>-13.680000000250743</v>
      </c>
      <c r="N150" s="25">
        <f t="shared" si="37"/>
        <v>-6.664615384674896</v>
      </c>
      <c r="O150" s="18">
        <f t="shared" si="38"/>
        <v>-48.72556095018302</v>
      </c>
      <c r="P150" s="18">
        <f t="shared" si="39"/>
        <v>48.72556095018302</v>
      </c>
      <c r="Q150" s="30">
        <f t="shared" si="40"/>
        <v>-699.9999844826773</v>
      </c>
      <c r="R150" s="30">
        <f t="shared" si="49"/>
        <v>-699.9999763157824</v>
      </c>
      <c r="S150" s="30">
        <f t="shared" si="50"/>
        <v>-699.999988461421</v>
      </c>
    </row>
    <row r="151" spans="1:19" ht="12.75">
      <c r="A151" s="19">
        <f t="shared" si="41"/>
        <v>-82.07999856100243</v>
      </c>
      <c r="B151" s="3">
        <f t="shared" si="42"/>
        <v>-0.05699999999929872</v>
      </c>
      <c r="C151" s="3">
        <f t="shared" si="34"/>
        <v>-100</v>
      </c>
      <c r="D151" s="3">
        <v>59.9430000000007</v>
      </c>
      <c r="E151" s="3">
        <v>60</v>
      </c>
      <c r="F151" s="20">
        <f t="shared" si="43"/>
        <v>-82.07999856100243</v>
      </c>
      <c r="G151" s="20">
        <f t="shared" si="44"/>
        <v>-126.44756415246168</v>
      </c>
      <c r="H151" s="20">
        <f t="shared" si="45"/>
        <v>-60.76051869196724</v>
      </c>
      <c r="I151" s="21">
        <f t="shared" si="46"/>
      </c>
      <c r="J151" s="21">
        <f t="shared" si="47"/>
      </c>
      <c r="K151" s="21">
        <f t="shared" si="48"/>
      </c>
      <c r="L151" s="25">
        <f t="shared" si="35"/>
        <v>-9.120000000112205</v>
      </c>
      <c r="M151" s="25">
        <f t="shared" si="36"/>
        <v>-14.049729729996024</v>
      </c>
      <c r="N151" s="25">
        <f t="shared" si="37"/>
        <v>-6.751168831230317</v>
      </c>
      <c r="O151" s="18">
        <f t="shared" si="38"/>
        <v>-48.72556095018302</v>
      </c>
      <c r="P151" s="18">
        <f t="shared" si="39"/>
        <v>48.72556095018302</v>
      </c>
      <c r="Q151" s="30">
        <f t="shared" si="40"/>
        <v>-699.999984210445</v>
      </c>
      <c r="R151" s="30">
        <f t="shared" si="49"/>
        <v>-699.9999756756706</v>
      </c>
      <c r="S151" s="30">
        <f t="shared" si="50"/>
        <v>-699.9999883115704</v>
      </c>
    </row>
    <row r="152" spans="1:19" ht="12.75">
      <c r="A152" s="19">
        <f t="shared" si="41"/>
        <v>-83.54571279486174</v>
      </c>
      <c r="B152" s="3">
        <f t="shared" si="42"/>
        <v>-0.05599999999930105</v>
      </c>
      <c r="C152" s="3">
        <f t="shared" si="34"/>
        <v>-100</v>
      </c>
      <c r="D152" s="3">
        <v>59.9440000000007</v>
      </c>
      <c r="E152" s="3">
        <v>60</v>
      </c>
      <c r="F152" s="20">
        <f t="shared" si="43"/>
        <v>-83.54571279486174</v>
      </c>
      <c r="G152" s="20">
        <f t="shared" si="44"/>
        <v>-129.9599963925228</v>
      </c>
      <c r="H152" s="20">
        <f t="shared" si="45"/>
        <v>-61.55999919055805</v>
      </c>
      <c r="I152" s="21">
        <f t="shared" si="46"/>
      </c>
      <c r="J152" s="21">
        <f t="shared" si="47"/>
      </c>
      <c r="K152" s="21">
        <f t="shared" si="48"/>
      </c>
      <c r="L152" s="25">
        <f t="shared" si="35"/>
        <v>-9.282857142973004</v>
      </c>
      <c r="M152" s="25">
        <f t="shared" si="36"/>
        <v>-14.440000000280358</v>
      </c>
      <c r="N152" s="25">
        <f t="shared" si="37"/>
        <v>-6.840000000062905</v>
      </c>
      <c r="O152" s="18">
        <f t="shared" si="38"/>
        <v>-48.72556095018302</v>
      </c>
      <c r="P152" s="18">
        <f t="shared" si="39"/>
        <v>48.72556095018302</v>
      </c>
      <c r="Q152" s="30">
        <f t="shared" si="40"/>
        <v>-699.9999839284902</v>
      </c>
      <c r="R152" s="30">
        <f t="shared" si="49"/>
        <v>-699.999974999997</v>
      </c>
      <c r="S152" s="30">
        <f t="shared" si="50"/>
        <v>-699.9999881577762</v>
      </c>
    </row>
    <row r="153" spans="1:19" ht="12.75">
      <c r="A153" s="19">
        <f t="shared" si="41"/>
        <v>-85.06472572716561</v>
      </c>
      <c r="B153" s="3">
        <f t="shared" si="42"/>
        <v>-0.054999999999303384</v>
      </c>
      <c r="C153" s="3">
        <f t="shared" si="34"/>
        <v>-100</v>
      </c>
      <c r="D153" s="3">
        <v>59.9450000000007</v>
      </c>
      <c r="E153" s="3">
        <v>60</v>
      </c>
      <c r="F153" s="20">
        <f t="shared" si="43"/>
        <v>-85.06472572716561</v>
      </c>
      <c r="G153" s="20">
        <f t="shared" si="44"/>
        <v>-133.6731390405707</v>
      </c>
      <c r="H153" s="20">
        <f t="shared" si="45"/>
        <v>-62.38079916882717</v>
      </c>
      <c r="I153" s="21">
        <f t="shared" si="46"/>
      </c>
      <c r="J153" s="21">
        <f t="shared" si="47"/>
      </c>
      <c r="K153" s="21">
        <f t="shared" si="48"/>
      </c>
      <c r="L153" s="25">
        <f t="shared" si="35"/>
        <v>-9.451636363756077</v>
      </c>
      <c r="M153" s="25">
        <f t="shared" si="36"/>
        <v>-14.852571428867046</v>
      </c>
      <c r="N153" s="25">
        <f t="shared" si="37"/>
        <v>-6.931200000064379</v>
      </c>
      <c r="O153" s="18">
        <f t="shared" si="38"/>
        <v>-48.72556095018302</v>
      </c>
      <c r="P153" s="18">
        <f t="shared" si="39"/>
        <v>48.72556095018302</v>
      </c>
      <c r="Q153" s="30">
        <f t="shared" si="40"/>
        <v>-699.9999836362825</v>
      </c>
      <c r="R153" s="30">
        <f t="shared" si="49"/>
        <v>-699.9999742857138</v>
      </c>
      <c r="S153" s="30">
        <f t="shared" si="50"/>
        <v>-699.9999879998811</v>
      </c>
    </row>
    <row r="154" spans="1:19" ht="12.75">
      <c r="A154" s="19">
        <f t="shared" si="41"/>
        <v>-86.63999839667308</v>
      </c>
      <c r="B154" s="3">
        <f t="shared" si="42"/>
        <v>-0.05399999999929861</v>
      </c>
      <c r="C154" s="3">
        <f t="shared" si="34"/>
        <v>-100</v>
      </c>
      <c r="D154" s="3">
        <v>59.9460000000007</v>
      </c>
      <c r="E154" s="3">
        <v>60</v>
      </c>
      <c r="F154" s="20">
        <f t="shared" si="43"/>
        <v>-86.63999839667308</v>
      </c>
      <c r="G154" s="20">
        <f t="shared" si="44"/>
        <v>-137.6047018379947</v>
      </c>
      <c r="H154" s="20">
        <f t="shared" si="45"/>
        <v>-63.223782929999196</v>
      </c>
      <c r="I154" s="21">
        <f t="shared" si="46"/>
      </c>
      <c r="J154" s="21">
        <f t="shared" si="47"/>
      </c>
      <c r="K154" s="21">
        <f t="shared" si="48"/>
      </c>
      <c r="L154" s="25">
        <f t="shared" si="35"/>
        <v>-9.626666666791705</v>
      </c>
      <c r="M154" s="25">
        <f t="shared" si="36"/>
        <v>-15.289411765021292</v>
      </c>
      <c r="N154" s="25">
        <f t="shared" si="37"/>
        <v>-7.024864864931448</v>
      </c>
      <c r="O154" s="18">
        <f t="shared" si="38"/>
        <v>-48.72556095018302</v>
      </c>
      <c r="P154" s="18">
        <f t="shared" si="39"/>
        <v>48.72556095018302</v>
      </c>
      <c r="Q154" s="30">
        <f t="shared" si="40"/>
        <v>-699.999983333252</v>
      </c>
      <c r="R154" s="30">
        <f t="shared" si="49"/>
        <v>-699.9999735294135</v>
      </c>
      <c r="S154" s="30">
        <f t="shared" si="50"/>
        <v>-699.9999878377185</v>
      </c>
    </row>
    <row r="155" spans="1:19" ht="12.75">
      <c r="A155" s="19">
        <f t="shared" si="41"/>
        <v>-88.27471531672775</v>
      </c>
      <c r="B155" s="3">
        <f t="shared" si="42"/>
        <v>-0.05299999999930094</v>
      </c>
      <c r="C155" s="3">
        <f t="shared" si="34"/>
        <v>-100</v>
      </c>
      <c r="D155" s="3">
        <v>59.9470000000007</v>
      </c>
      <c r="E155" s="3">
        <v>60</v>
      </c>
      <c r="F155" s="20">
        <f t="shared" si="43"/>
        <v>-88.27471531672775</v>
      </c>
      <c r="G155" s="20">
        <f t="shared" si="44"/>
        <v>-141.77454116135112</v>
      </c>
      <c r="H155" s="20">
        <f t="shared" si="45"/>
        <v>-64.0898621363605</v>
      </c>
      <c r="I155" s="21">
        <f t="shared" si="46"/>
      </c>
      <c r="J155" s="21">
        <f t="shared" si="47"/>
      </c>
      <c r="K155" s="21">
        <f t="shared" si="48"/>
      </c>
      <c r="L155" s="25">
        <f t="shared" si="35"/>
        <v>-9.808301886921821</v>
      </c>
      <c r="M155" s="25">
        <f t="shared" si="36"/>
        <v>-15.752727273060977</v>
      </c>
      <c r="N155" s="25">
        <f t="shared" si="37"/>
        <v>-7.121095890479152</v>
      </c>
      <c r="O155" s="18">
        <f t="shared" si="38"/>
        <v>-48.72556095018302</v>
      </c>
      <c r="P155" s="18">
        <f t="shared" si="39"/>
        <v>48.72556095018302</v>
      </c>
      <c r="Q155" s="30">
        <f t="shared" si="40"/>
        <v>-699.9999830187868</v>
      </c>
      <c r="R155" s="30">
        <f t="shared" si="49"/>
        <v>-699.9999727272769</v>
      </c>
      <c r="S155" s="30">
        <f t="shared" si="50"/>
        <v>-699.9999876711128</v>
      </c>
    </row>
    <row r="156" spans="1:19" ht="12.75">
      <c r="A156" s="19">
        <f t="shared" si="41"/>
        <v>-89.9723059632684</v>
      </c>
      <c r="B156" s="3">
        <f t="shared" si="42"/>
        <v>-0.05199999999930327</v>
      </c>
      <c r="C156" s="3">
        <f t="shared" si="34"/>
        <v>-100</v>
      </c>
      <c r="D156" s="3">
        <v>59.9480000000007</v>
      </c>
      <c r="E156" s="3">
        <v>60</v>
      </c>
      <c r="F156" s="20">
        <f t="shared" si="43"/>
        <v>-89.9723059632684</v>
      </c>
      <c r="G156" s="20">
        <f t="shared" si="44"/>
        <v>-146.20499543427823</v>
      </c>
      <c r="H156" s="20">
        <f t="shared" si="45"/>
        <v>-64.9799990981201</v>
      </c>
      <c r="I156" s="21">
        <f t="shared" si="46"/>
      </c>
      <c r="J156" s="21">
        <f t="shared" si="47"/>
      </c>
      <c r="K156" s="21">
        <f t="shared" si="48"/>
      </c>
      <c r="L156" s="25">
        <f t="shared" si="35"/>
        <v>-9.996923077057023</v>
      </c>
      <c r="M156" s="25">
        <f t="shared" si="36"/>
        <v>-16.245000000353702</v>
      </c>
      <c r="N156" s="25">
        <f t="shared" si="37"/>
        <v>-7.2200000000698665</v>
      </c>
      <c r="O156" s="18">
        <f t="shared" si="38"/>
        <v>-48.72556095018302</v>
      </c>
      <c r="P156" s="18">
        <f t="shared" si="39"/>
        <v>48.72556095018302</v>
      </c>
      <c r="Q156" s="30">
        <f t="shared" si="40"/>
        <v>-699.9999826922262</v>
      </c>
      <c r="R156" s="30">
        <f t="shared" si="49"/>
        <v>-699.999971875007</v>
      </c>
      <c r="S156" s="30">
        <f t="shared" si="50"/>
        <v>-699.9999874998795</v>
      </c>
    </row>
    <row r="157" spans="1:19" ht="12.75">
      <c r="A157" s="19">
        <f t="shared" si="41"/>
        <v>-91.73646879073453</v>
      </c>
      <c r="B157" s="3">
        <f t="shared" si="42"/>
        <v>-0.050999999999298495</v>
      </c>
      <c r="C157" s="3">
        <f t="shared" si="34"/>
        <v>-100</v>
      </c>
      <c r="D157" s="3">
        <v>59.9490000000007</v>
      </c>
      <c r="E157" s="3">
        <v>60</v>
      </c>
      <c r="F157" s="20">
        <f t="shared" si="43"/>
        <v>-91.73646879073453</v>
      </c>
      <c r="G157" s="20">
        <f t="shared" si="44"/>
        <v>-150.92128545756887</v>
      </c>
      <c r="H157" s="20">
        <f t="shared" si="45"/>
        <v>-65.89521034014628</v>
      </c>
      <c r="I157" s="21">
        <f t="shared" si="46"/>
      </c>
      <c r="J157" s="21">
        <f t="shared" si="47"/>
      </c>
      <c r="K157" s="21">
        <f t="shared" si="48"/>
      </c>
      <c r="L157" s="25">
        <f t="shared" si="35"/>
        <v>-10.192941176610793</v>
      </c>
      <c r="M157" s="25">
        <f t="shared" si="36"/>
        <v>-16.769032258443985</v>
      </c>
      <c r="N157" s="25">
        <f t="shared" si="37"/>
        <v>-7.321690140917411</v>
      </c>
      <c r="O157" s="18">
        <f t="shared" si="38"/>
        <v>-48.72556095018302</v>
      </c>
      <c r="P157" s="18">
        <f t="shared" si="39"/>
        <v>48.72556095018302</v>
      </c>
      <c r="Q157" s="30">
        <f t="shared" si="40"/>
        <v>-699.9999823528599</v>
      </c>
      <c r="R157" s="30">
        <f t="shared" si="49"/>
        <v>-699.9999709677519</v>
      </c>
      <c r="S157" s="30">
        <f t="shared" si="50"/>
        <v>-699.9999873238226</v>
      </c>
    </row>
    <row r="158" spans="1:19" ht="12.75">
      <c r="A158" s="19">
        <f t="shared" si="41"/>
        <v>-93.57119812987602</v>
      </c>
      <c r="B158" s="3">
        <f t="shared" si="42"/>
        <v>-0.049999999999300826</v>
      </c>
      <c r="C158" s="3">
        <f t="shared" si="34"/>
        <v>-100</v>
      </c>
      <c r="D158" s="3">
        <v>59.9500000000007</v>
      </c>
      <c r="E158" s="3">
        <v>60</v>
      </c>
      <c r="F158" s="20">
        <f t="shared" si="43"/>
        <v>-93.57119812987602</v>
      </c>
      <c r="G158" s="20">
        <f t="shared" si="44"/>
        <v>-155.9519948052369</v>
      </c>
      <c r="H158" s="20">
        <f t="shared" si="45"/>
        <v>-66.83657047442182</v>
      </c>
      <c r="I158" s="21">
        <f t="shared" si="46"/>
      </c>
      <c r="J158" s="21">
        <f t="shared" si="47"/>
      </c>
      <c r="K158" s="21">
        <f t="shared" si="48"/>
      </c>
      <c r="L158" s="25">
        <f t="shared" si="35"/>
        <v>-10.396800000145385</v>
      </c>
      <c r="M158" s="25">
        <f t="shared" si="36"/>
        <v>-17.328000000403847</v>
      </c>
      <c r="N158" s="25">
        <f t="shared" si="37"/>
        <v>-7.4262857143598895</v>
      </c>
      <c r="O158" s="18">
        <f t="shared" si="38"/>
        <v>-48.72556095018302</v>
      </c>
      <c r="P158" s="18">
        <f t="shared" si="39"/>
        <v>48.72556095018302</v>
      </c>
      <c r="Q158" s="30">
        <f t="shared" si="40"/>
        <v>-699.9999819999188</v>
      </c>
      <c r="R158" s="30">
        <f t="shared" si="49"/>
        <v>-699.9999700000134</v>
      </c>
      <c r="S158" s="30">
        <f t="shared" si="50"/>
        <v>-699.9999871427356</v>
      </c>
    </row>
    <row r="159" spans="1:19" ht="12.75">
      <c r="A159" s="19">
        <f t="shared" si="41"/>
        <v>-95.48081437929179</v>
      </c>
      <c r="B159" s="3">
        <f t="shared" si="42"/>
        <v>-0.048999999999303157</v>
      </c>
      <c r="C159" s="3">
        <f t="shared" si="34"/>
        <v>-100</v>
      </c>
      <c r="D159" s="3">
        <v>59.9510000000007</v>
      </c>
      <c r="E159" s="3">
        <v>60</v>
      </c>
      <c r="F159" s="20">
        <f t="shared" si="43"/>
        <v>-95.48081437929179</v>
      </c>
      <c r="G159" s="20">
        <f t="shared" si="44"/>
        <v>-161.3296496132018</v>
      </c>
      <c r="H159" s="20">
        <f t="shared" si="45"/>
        <v>-67.80521640929562</v>
      </c>
      <c r="I159" s="21">
        <f t="shared" si="46"/>
      </c>
      <c r="J159" s="21">
        <f t="shared" si="47"/>
      </c>
      <c r="K159" s="21">
        <f t="shared" si="48"/>
      </c>
      <c r="L159" s="25">
        <f t="shared" si="35"/>
        <v>-10.608979591987609</v>
      </c>
      <c r="M159" s="25">
        <f t="shared" si="36"/>
        <v>-17.925517241810045</v>
      </c>
      <c r="N159" s="25">
        <f t="shared" si="37"/>
        <v>-7.533913043554347</v>
      </c>
      <c r="O159" s="18">
        <f t="shared" si="38"/>
        <v>-48.72556095018302</v>
      </c>
      <c r="P159" s="18">
        <f t="shared" si="39"/>
        <v>48.72556095018302</v>
      </c>
      <c r="Q159" s="30">
        <f t="shared" si="40"/>
        <v>-699.9999816325719</v>
      </c>
      <c r="R159" s="30">
        <f t="shared" si="49"/>
        <v>-699.9999689655336</v>
      </c>
      <c r="S159" s="30">
        <f t="shared" si="50"/>
        <v>-699.9999869563997</v>
      </c>
    </row>
    <row r="160" spans="1:19" ht="12.75">
      <c r="A160" s="19">
        <f t="shared" si="41"/>
        <v>-97.46999797079094</v>
      </c>
      <c r="B160" s="3">
        <f t="shared" si="42"/>
        <v>-0.04799999999929838</v>
      </c>
      <c r="C160" s="3">
        <f t="shared" si="34"/>
        <v>-100</v>
      </c>
      <c r="D160" s="3">
        <v>59.9520000000007</v>
      </c>
      <c r="E160" s="3">
        <v>60</v>
      </c>
      <c r="F160" s="20">
        <f t="shared" si="43"/>
        <v>-97.46999797079094</v>
      </c>
      <c r="G160" s="20">
        <f t="shared" si="44"/>
        <v>-167.09142260806823</v>
      </c>
      <c r="H160" s="20">
        <f t="shared" si="45"/>
        <v>-68.80235193007768</v>
      </c>
      <c r="I160" s="21">
        <f t="shared" si="46"/>
      </c>
      <c r="J160" s="21">
        <f t="shared" si="47"/>
      </c>
      <c r="K160" s="21">
        <f t="shared" si="48"/>
      </c>
      <c r="L160" s="25">
        <f t="shared" si="35"/>
        <v>-10.830000000158304</v>
      </c>
      <c r="M160" s="25">
        <f t="shared" si="36"/>
        <v>-18.565714286179503</v>
      </c>
      <c r="N160" s="25">
        <f t="shared" si="37"/>
        <v>-7.644705882431818</v>
      </c>
      <c r="O160" s="18">
        <f t="shared" si="38"/>
        <v>-48.72556095018302</v>
      </c>
      <c r="P160" s="18">
        <f t="shared" si="39"/>
        <v>48.72556095018302</v>
      </c>
      <c r="Q160" s="30">
        <f t="shared" si="40"/>
        <v>-699.9999812499187</v>
      </c>
      <c r="R160" s="30">
        <f t="shared" si="49"/>
        <v>-699.9999678571628</v>
      </c>
      <c r="S160" s="30">
        <f t="shared" si="50"/>
        <v>-699.999986764583</v>
      </c>
    </row>
    <row r="161" spans="1:19" ht="12.75">
      <c r="A161" s="19">
        <f t="shared" si="41"/>
        <v>-99.54382767075231</v>
      </c>
      <c r="B161" s="3">
        <f t="shared" si="42"/>
        <v>-0.04699999999930071</v>
      </c>
      <c r="C161" s="3">
        <f t="shared" si="34"/>
        <v>-100</v>
      </c>
      <c r="D161" s="3">
        <v>59.9530000000007</v>
      </c>
      <c r="E161" s="3">
        <v>60</v>
      </c>
      <c r="F161" s="20">
        <f t="shared" si="43"/>
        <v>-99.54382767075231</v>
      </c>
      <c r="G161" s="20">
        <f t="shared" si="44"/>
        <v>-173.2799935867147</v>
      </c>
      <c r="H161" s="20">
        <f t="shared" si="45"/>
        <v>-69.82925268983487</v>
      </c>
      <c r="I161" s="21">
        <f t="shared" si="46"/>
      </c>
      <c r="J161" s="21">
        <f t="shared" si="47"/>
      </c>
      <c r="K161" s="21">
        <f t="shared" si="48"/>
      </c>
      <c r="L161" s="25">
        <f t="shared" si="35"/>
        <v>-11.060425532079458</v>
      </c>
      <c r="M161" s="25">
        <f t="shared" si="36"/>
        <v>-19.253333333831986</v>
      </c>
      <c r="N161" s="25">
        <f t="shared" si="37"/>
        <v>-7.758805970230234</v>
      </c>
      <c r="O161" s="18">
        <f t="shared" si="38"/>
        <v>-48.72556095018302</v>
      </c>
      <c r="P161" s="18">
        <f t="shared" si="39"/>
        <v>48.72556095018302</v>
      </c>
      <c r="Q161" s="30">
        <f t="shared" si="40"/>
        <v>-699.9999808509826</v>
      </c>
      <c r="R161" s="30">
        <f t="shared" si="49"/>
        <v>-699.9999666666904</v>
      </c>
      <c r="S161" s="30">
        <f t="shared" si="50"/>
        <v>-699.9999865670409</v>
      </c>
    </row>
    <row r="162" spans="1:19" ht="12.75">
      <c r="A162" s="19">
        <f t="shared" si="41"/>
        <v>-101.70782387744866</v>
      </c>
      <c r="B162" s="3">
        <f t="shared" si="42"/>
        <v>-0.04599999999930304</v>
      </c>
      <c r="C162" s="3">
        <f t="shared" si="34"/>
        <v>-100</v>
      </c>
      <c r="D162" s="3">
        <v>59.9540000000007</v>
      </c>
      <c r="E162" s="3">
        <v>60</v>
      </c>
      <c r="F162" s="20">
        <f t="shared" si="43"/>
        <v>-101.70782387744866</v>
      </c>
      <c r="G162" s="20">
        <f t="shared" si="44"/>
        <v>-179.94460846849785</v>
      </c>
      <c r="H162" s="20">
        <f t="shared" si="45"/>
        <v>-70.88727165396195</v>
      </c>
      <c r="I162" s="21">
        <f t="shared" si="46"/>
      </c>
      <c r="J162" s="21">
        <f t="shared" si="47"/>
      </c>
      <c r="K162" s="21">
        <f t="shared" si="48"/>
      </c>
      <c r="L162" s="25">
        <f t="shared" si="35"/>
        <v>-11.300869565388615</v>
      </c>
      <c r="M162" s="25">
        <f t="shared" si="36"/>
        <v>-19.993846154382112</v>
      </c>
      <c r="N162" s="25">
        <f t="shared" si="37"/>
        <v>-7.87636363644681</v>
      </c>
      <c r="O162" s="18">
        <f t="shared" si="38"/>
        <v>-48.72556095018302</v>
      </c>
      <c r="P162" s="18">
        <f t="shared" si="39"/>
        <v>48.72556095018302</v>
      </c>
      <c r="Q162" s="30">
        <f t="shared" si="40"/>
        <v>-699.9999804347012</v>
      </c>
      <c r="R162" s="30">
        <f t="shared" si="49"/>
        <v>-699.9999653846432</v>
      </c>
      <c r="S162" s="30">
        <f t="shared" si="50"/>
        <v>-699.9999863635123</v>
      </c>
    </row>
    <row r="163" spans="1:19" ht="12.75">
      <c r="A163" s="19">
        <f t="shared" si="41"/>
        <v>-103.96799769121192</v>
      </c>
      <c r="B163" s="3">
        <f t="shared" si="42"/>
        <v>-0.04499999999929827</v>
      </c>
      <c r="C163" s="3">
        <f t="shared" si="34"/>
        <v>-100</v>
      </c>
      <c r="D163" s="3">
        <v>59.9550000000007</v>
      </c>
      <c r="E163" s="3">
        <v>60</v>
      </c>
      <c r="F163" s="20">
        <f t="shared" si="43"/>
        <v>-103.96799769121192</v>
      </c>
      <c r="G163" s="20">
        <f t="shared" si="44"/>
        <v>-187.1423925195637</v>
      </c>
      <c r="H163" s="20">
        <f t="shared" si="45"/>
        <v>-71.97784504726178</v>
      </c>
      <c r="I163" s="21">
        <f t="shared" si="46"/>
      </c>
      <c r="J163" s="21">
        <f t="shared" si="47"/>
      </c>
      <c r="K163" s="21">
        <f t="shared" si="48"/>
      </c>
      <c r="L163" s="25">
        <f t="shared" si="35"/>
        <v>-11.552000000180144</v>
      </c>
      <c r="M163" s="25">
        <f t="shared" si="36"/>
        <v>-20.793600000583666</v>
      </c>
      <c r="N163" s="25">
        <f t="shared" si="37"/>
        <v>-7.997538461624803</v>
      </c>
      <c r="O163" s="18">
        <f t="shared" si="38"/>
        <v>-48.72556095018302</v>
      </c>
      <c r="P163" s="18">
        <f t="shared" si="39"/>
        <v>48.72556095018302</v>
      </c>
      <c r="Q163" s="30">
        <f t="shared" si="40"/>
        <v>-699.9999799999188</v>
      </c>
      <c r="R163" s="30">
        <f t="shared" si="49"/>
        <v>-699.9999640000324</v>
      </c>
      <c r="S163" s="30">
        <f t="shared" si="50"/>
        <v>-699.9999861537216</v>
      </c>
    </row>
    <row r="164" spans="1:19" ht="12.75">
      <c r="A164" s="19">
        <f t="shared" si="41"/>
        <v>-106.33090667597813</v>
      </c>
      <c r="B164" s="3">
        <f t="shared" si="42"/>
        <v>-0.0439999999993006</v>
      </c>
      <c r="C164" s="3">
        <f t="shared" si="34"/>
        <v>-100</v>
      </c>
      <c r="D164" s="3">
        <v>59.9560000000007</v>
      </c>
      <c r="E164" s="3">
        <v>60</v>
      </c>
      <c r="F164" s="20">
        <f t="shared" si="43"/>
        <v>-106.33090667597813</v>
      </c>
      <c r="G164" s="20">
        <f t="shared" si="44"/>
        <v>-194.93999188318898</v>
      </c>
      <c r="H164" s="20">
        <f t="shared" si="45"/>
        <v>-73.10249885856214</v>
      </c>
      <c r="I164" s="21">
        <f t="shared" si="46"/>
      </c>
      <c r="J164" s="21">
        <f t="shared" si="47"/>
      </c>
      <c r="K164" s="21">
        <f t="shared" si="48"/>
      </c>
      <c r="L164" s="25">
        <f t="shared" si="35"/>
        <v>-11.814545454733254</v>
      </c>
      <c r="M164" s="25">
        <f t="shared" si="36"/>
        <v>-21.66000000063121</v>
      </c>
      <c r="N164" s="25">
        <f t="shared" si="37"/>
        <v>-8.122500000088765</v>
      </c>
      <c r="O164" s="18">
        <f t="shared" si="38"/>
        <v>-48.72556095018302</v>
      </c>
      <c r="P164" s="18">
        <f t="shared" si="39"/>
        <v>48.72556095018302</v>
      </c>
      <c r="Q164" s="30">
        <f t="shared" si="40"/>
        <v>-699.9999795453734</v>
      </c>
      <c r="R164" s="30">
        <f t="shared" si="49"/>
        <v>-699.9999625000372</v>
      </c>
      <c r="S164" s="30">
        <f t="shared" si="50"/>
        <v>-699.9999859373748</v>
      </c>
    </row>
    <row r="165" spans="1:19" ht="12.75">
      <c r="A165" s="19">
        <f t="shared" si="41"/>
        <v>-108.80371840166748</v>
      </c>
      <c r="B165" s="3">
        <f t="shared" si="42"/>
        <v>-0.04299999999930293</v>
      </c>
      <c r="C165" s="3">
        <f t="shared" si="34"/>
        <v>-100</v>
      </c>
      <c r="D165" s="3">
        <v>59.9570000000007</v>
      </c>
      <c r="E165" s="3">
        <v>60</v>
      </c>
      <c r="F165" s="20">
        <f t="shared" si="43"/>
        <v>-108.80371840166748</v>
      </c>
      <c r="G165" s="20">
        <f t="shared" si="44"/>
        <v>-203.41564333592888</v>
      </c>
      <c r="H165" s="20">
        <f t="shared" si="45"/>
        <v>-74.26285596489294</v>
      </c>
      <c r="I165" s="21">
        <f t="shared" si="46"/>
      </c>
      <c r="J165" s="21">
        <f t="shared" si="47"/>
      </c>
      <c r="K165" s="21">
        <f t="shared" si="48"/>
      </c>
      <c r="L165" s="25">
        <f t="shared" si="35"/>
        <v>-12.089302325777375</v>
      </c>
      <c r="M165" s="25">
        <f t="shared" si="36"/>
        <v>-22.601739131119785</v>
      </c>
      <c r="N165" s="25">
        <f t="shared" si="37"/>
        <v>-8.25142857151987</v>
      </c>
      <c r="O165" s="18">
        <f t="shared" si="38"/>
        <v>-48.72556095018302</v>
      </c>
      <c r="P165" s="18">
        <f t="shared" si="39"/>
        <v>48.72556095018302</v>
      </c>
      <c r="Q165" s="30">
        <f t="shared" si="40"/>
        <v>-699.9999790696861</v>
      </c>
      <c r="R165" s="30">
        <f t="shared" si="49"/>
        <v>-699.9999608696075</v>
      </c>
      <c r="S165" s="30">
        <f t="shared" si="50"/>
        <v>-699.9999857141597</v>
      </c>
    </row>
    <row r="166" spans="1:19" ht="12.75">
      <c r="A166" s="19">
        <f t="shared" si="41"/>
        <v>-111.3942830641561</v>
      </c>
      <c r="B166" s="3">
        <f t="shared" si="42"/>
        <v>-0.04199999999919868</v>
      </c>
      <c r="C166" s="3">
        <f t="shared" si="34"/>
        <v>-100</v>
      </c>
      <c r="D166" s="3">
        <v>59.9580000000008</v>
      </c>
      <c r="E166" s="3">
        <v>60</v>
      </c>
      <c r="F166" s="20">
        <f t="shared" si="43"/>
        <v>-111.3942830641561</v>
      </c>
      <c r="G166" s="20">
        <f t="shared" si="44"/>
        <v>-212.66180852312925</v>
      </c>
      <c r="H166" s="20">
        <f t="shared" si="45"/>
        <v>-75.46064394514782</v>
      </c>
      <c r="I166" s="21">
        <f t="shared" si="46"/>
      </c>
      <c r="J166" s="21">
        <f t="shared" si="47"/>
      </c>
      <c r="K166" s="21">
        <f t="shared" si="48"/>
      </c>
      <c r="L166" s="25">
        <f t="shared" si="35"/>
        <v>-12.377142857379003</v>
      </c>
      <c r="M166" s="25">
        <f t="shared" si="36"/>
        <v>-23.62909090995157</v>
      </c>
      <c r="N166" s="25">
        <f t="shared" si="37"/>
        <v>-8.384516129140623</v>
      </c>
      <c r="O166" s="18">
        <f t="shared" si="38"/>
        <v>-48.72556095018302</v>
      </c>
      <c r="P166" s="18">
        <f t="shared" si="39"/>
        <v>48.72556095018302</v>
      </c>
      <c r="Q166" s="30">
        <f t="shared" si="40"/>
        <v>-699.9999785713474</v>
      </c>
      <c r="R166" s="30">
        <f t="shared" si="49"/>
        <v>-699.9999590909573</v>
      </c>
      <c r="S166" s="30">
        <f t="shared" si="50"/>
        <v>-699.9999854837442</v>
      </c>
    </row>
    <row r="167" spans="1:19" ht="12.75">
      <c r="A167" s="19">
        <f t="shared" si="41"/>
        <v>-114.11121673120813</v>
      </c>
      <c r="B167" s="3">
        <f t="shared" si="42"/>
        <v>-0.04099999999920101</v>
      </c>
      <c r="C167" s="3">
        <f t="shared" si="34"/>
        <v>-100</v>
      </c>
      <c r="D167" s="3">
        <v>59.9590000000008</v>
      </c>
      <c r="E167" s="3">
        <v>60</v>
      </c>
      <c r="F167" s="20">
        <f t="shared" si="43"/>
        <v>-114.11121673120813</v>
      </c>
      <c r="G167" s="20">
        <f t="shared" si="44"/>
        <v>-222.7885608280818</v>
      </c>
      <c r="H167" s="20">
        <f t="shared" si="45"/>
        <v>-76.69770366168711</v>
      </c>
      <c r="I167" s="21">
        <f t="shared" si="46"/>
      </c>
      <c r="J167" s="21">
        <f t="shared" si="47"/>
      </c>
      <c r="K167" s="21">
        <f t="shared" si="48"/>
      </c>
      <c r="L167" s="25">
        <f t="shared" si="35"/>
        <v>-12.679024390490987</v>
      </c>
      <c r="M167" s="25">
        <f t="shared" si="36"/>
        <v>-24.754285715227546</v>
      </c>
      <c r="N167" s="25">
        <f t="shared" si="37"/>
        <v>-8.521967213226377</v>
      </c>
      <c r="O167" s="18">
        <f t="shared" si="38"/>
        <v>-48.72556095018302</v>
      </c>
      <c r="P167" s="18">
        <f t="shared" si="39"/>
        <v>48.72556095018302</v>
      </c>
      <c r="Q167" s="30">
        <f t="shared" si="40"/>
        <v>-699.9999780486995</v>
      </c>
      <c r="R167" s="30">
        <f t="shared" si="49"/>
        <v>-699.9999571429114</v>
      </c>
      <c r="S167" s="30">
        <f t="shared" si="50"/>
        <v>-699.9999852457743</v>
      </c>
    </row>
    <row r="168" spans="1:19" ht="12.75">
      <c r="A168" s="19">
        <f t="shared" si="41"/>
        <v>-116.963997078219</v>
      </c>
      <c r="B168" s="3">
        <f t="shared" si="42"/>
        <v>-0.03999999999920334</v>
      </c>
      <c r="C168" s="3">
        <f t="shared" si="34"/>
        <v>-100</v>
      </c>
      <c r="D168" s="3">
        <v>59.9600000000008</v>
      </c>
      <c r="E168" s="3">
        <v>60</v>
      </c>
      <c r="F168" s="20">
        <f t="shared" si="43"/>
        <v>-116.963997078219</v>
      </c>
      <c r="G168" s="20">
        <f t="shared" si="44"/>
        <v>-233.92798831293405</v>
      </c>
      <c r="H168" s="20">
        <f t="shared" si="45"/>
        <v>-77.97599870142425</v>
      </c>
      <c r="I168" s="21">
        <f t="shared" si="46"/>
      </c>
      <c r="J168" s="21">
        <f t="shared" si="47"/>
      </c>
      <c r="K168" s="21">
        <f t="shared" si="48"/>
      </c>
      <c r="L168" s="25">
        <f t="shared" si="35"/>
        <v>-12.996000000258835</v>
      </c>
      <c r="M168" s="25">
        <f t="shared" si="36"/>
        <v>-25.992000001035343</v>
      </c>
      <c r="N168" s="25">
        <f t="shared" si="37"/>
        <v>-8.664000000115037</v>
      </c>
      <c r="O168" s="18">
        <f t="shared" si="38"/>
        <v>-48.72556095018302</v>
      </c>
      <c r="P168" s="18">
        <f t="shared" si="39"/>
        <v>48.72556095018302</v>
      </c>
      <c r="Q168" s="30">
        <f t="shared" si="40"/>
        <v>-699.9999774999189</v>
      </c>
      <c r="R168" s="30">
        <f t="shared" si="49"/>
        <v>-699.9999550000613</v>
      </c>
      <c r="S168" s="30">
        <f t="shared" si="50"/>
        <v>-699.9999849998719</v>
      </c>
    </row>
    <row r="169" spans="1:19" ht="12.75">
      <c r="A169" s="19">
        <f t="shared" si="41"/>
        <v>-119.963073849555</v>
      </c>
      <c r="B169" s="3">
        <f t="shared" si="42"/>
        <v>-0.038999999999198565</v>
      </c>
      <c r="C169" s="3">
        <f t="shared" si="34"/>
        <v>-100</v>
      </c>
      <c r="D169" s="3">
        <v>59.9610000000008</v>
      </c>
      <c r="E169" s="3">
        <v>60</v>
      </c>
      <c r="F169" s="20">
        <f t="shared" si="43"/>
        <v>-119.963073849555</v>
      </c>
      <c r="G169" s="20">
        <f t="shared" si="44"/>
        <v>-246.23998705040552</v>
      </c>
      <c r="H169" s="20">
        <f t="shared" si="45"/>
        <v>-79.29762577568228</v>
      </c>
      <c r="I169" s="21">
        <f t="shared" si="46"/>
      </c>
      <c r="J169" s="21">
        <f t="shared" si="47"/>
      </c>
      <c r="K169" s="21">
        <f t="shared" si="48"/>
      </c>
      <c r="L169" s="25">
        <f t="shared" si="35"/>
        <v>-13.329230769504681</v>
      </c>
      <c r="M169" s="25">
        <f t="shared" si="36"/>
        <v>-27.36000000115407</v>
      </c>
      <c r="N169" s="25">
        <f t="shared" si="37"/>
        <v>-8.810847457746801</v>
      </c>
      <c r="O169" s="18">
        <f t="shared" si="38"/>
        <v>-48.72556095018302</v>
      </c>
      <c r="P169" s="18">
        <f t="shared" si="39"/>
        <v>48.72556095018302</v>
      </c>
      <c r="Q169" s="30">
        <f t="shared" si="40"/>
        <v>-699.9999769229959</v>
      </c>
      <c r="R169" s="30">
        <f t="shared" si="49"/>
        <v>-699.999952631648</v>
      </c>
      <c r="S169" s="30">
        <f t="shared" si="50"/>
        <v>-699.9999847456335</v>
      </c>
    </row>
    <row r="170" spans="1:19" ht="12.75">
      <c r="A170" s="19">
        <f t="shared" si="41"/>
        <v>-123.11999676257804</v>
      </c>
      <c r="B170" s="3">
        <f t="shared" si="42"/>
        <v>-0.037999999999200895</v>
      </c>
      <c r="C170" s="3">
        <f t="shared" si="34"/>
        <v>-100</v>
      </c>
      <c r="D170" s="3">
        <v>59.9620000000008</v>
      </c>
      <c r="E170" s="3">
        <v>60</v>
      </c>
      <c r="F170" s="20">
        <f t="shared" si="43"/>
        <v>-123.11999676257804</v>
      </c>
      <c r="G170" s="20">
        <f t="shared" si="44"/>
        <v>-259.9199855715615</v>
      </c>
      <c r="H170" s="20">
        <f t="shared" si="45"/>
        <v>-80.66482619653375</v>
      </c>
      <c r="I170" s="21">
        <f t="shared" si="46"/>
      </c>
      <c r="J170" s="21">
        <f t="shared" si="47"/>
      </c>
      <c r="K170" s="21">
        <f t="shared" si="48"/>
      </c>
      <c r="L170" s="25">
        <f t="shared" si="35"/>
        <v>-13.680000000287679</v>
      </c>
      <c r="M170" s="25">
        <f t="shared" si="36"/>
        <v>-28.880000001282124</v>
      </c>
      <c r="N170" s="25">
        <f t="shared" si="37"/>
        <v>-8.96275862081314</v>
      </c>
      <c r="O170" s="18">
        <f t="shared" si="38"/>
        <v>-48.72556095018302</v>
      </c>
      <c r="P170" s="18">
        <f t="shared" si="39"/>
        <v>48.72556095018302</v>
      </c>
      <c r="Q170" s="30">
        <f t="shared" si="40"/>
        <v>-699.9999763157085</v>
      </c>
      <c r="R170" s="30">
        <f t="shared" si="49"/>
        <v>-699.9999500000774</v>
      </c>
      <c r="S170" s="30">
        <f t="shared" si="50"/>
        <v>-699.9999844826287</v>
      </c>
    </row>
    <row r="171" spans="1:19" ht="12.75">
      <c r="A171" s="19">
        <f t="shared" si="41"/>
        <v>-126.44756415277736</v>
      </c>
      <c r="B171" s="3">
        <f t="shared" si="42"/>
        <v>-0.036999999999203226</v>
      </c>
      <c r="C171" s="3">
        <f t="shared" si="34"/>
        <v>-100</v>
      </c>
      <c r="D171" s="3">
        <v>59.9630000000008</v>
      </c>
      <c r="E171" s="3">
        <v>60</v>
      </c>
      <c r="F171" s="20">
        <f t="shared" si="43"/>
        <v>-126.44756415277736</v>
      </c>
      <c r="G171" s="20">
        <f t="shared" si="44"/>
        <v>-275.2093955888424</v>
      </c>
      <c r="H171" s="20">
        <f t="shared" si="45"/>
        <v>-82.07999856113544</v>
      </c>
      <c r="I171" s="21">
        <f t="shared" si="46"/>
      </c>
      <c r="J171" s="21">
        <f t="shared" si="47"/>
      </c>
      <c r="K171" s="21">
        <f t="shared" si="48"/>
      </c>
      <c r="L171" s="25">
        <f t="shared" si="35"/>
        <v>-14.049729730032283</v>
      </c>
      <c r="M171" s="25">
        <f t="shared" si="36"/>
        <v>-30.578823530844968</v>
      </c>
      <c r="N171" s="25">
        <f t="shared" si="37"/>
        <v>-9.120000000127483</v>
      </c>
      <c r="O171" s="18">
        <f t="shared" si="38"/>
        <v>-48.72556095018302</v>
      </c>
      <c r="P171" s="18">
        <f t="shared" si="39"/>
        <v>48.72556095018302</v>
      </c>
      <c r="Q171" s="30">
        <f t="shared" si="40"/>
        <v>-699.9999756755946</v>
      </c>
      <c r="R171" s="30">
        <f t="shared" si="49"/>
        <v>-699.9999470589106</v>
      </c>
      <c r="S171" s="30">
        <f t="shared" si="50"/>
        <v>-699.9999842103955</v>
      </c>
    </row>
    <row r="172" spans="1:19" ht="12.75">
      <c r="A172" s="19">
        <f t="shared" si="41"/>
        <v>-129.95999639288192</v>
      </c>
      <c r="B172" s="3">
        <f t="shared" si="42"/>
        <v>-0.03599999999919845</v>
      </c>
      <c r="C172" s="3">
        <f t="shared" si="34"/>
        <v>-100</v>
      </c>
      <c r="D172" s="3">
        <v>59.9640000000008</v>
      </c>
      <c r="E172" s="3">
        <v>60</v>
      </c>
      <c r="F172" s="20">
        <f t="shared" si="43"/>
        <v>-129.95999639288192</v>
      </c>
      <c r="G172" s="20">
        <f t="shared" si="44"/>
        <v>-292.40998173905564</v>
      </c>
      <c r="H172" s="20">
        <f t="shared" si="45"/>
        <v>-83.54571279501015</v>
      </c>
      <c r="I172" s="21">
        <f t="shared" si="46"/>
      </c>
      <c r="J172" s="21">
        <f t="shared" si="47"/>
      </c>
      <c r="K172" s="21">
        <f t="shared" si="48"/>
      </c>
      <c r="L172" s="25">
        <f t="shared" si="35"/>
        <v>-14.440000000321511</v>
      </c>
      <c r="M172" s="25">
        <f t="shared" si="36"/>
        <v>-32.49000000162765</v>
      </c>
      <c r="N172" s="25">
        <f t="shared" si="37"/>
        <v>-9.282857142990013</v>
      </c>
      <c r="O172" s="18">
        <f t="shared" si="38"/>
        <v>-48.72556095018302</v>
      </c>
      <c r="P172" s="18">
        <f t="shared" si="39"/>
        <v>48.72556095018302</v>
      </c>
      <c r="Q172" s="30">
        <f t="shared" si="40"/>
        <v>-699.999974999919</v>
      </c>
      <c r="R172" s="30">
        <f t="shared" si="49"/>
        <v>-699.9999437500977</v>
      </c>
      <c r="S172" s="30">
        <f t="shared" si="50"/>
        <v>-699.9999839284399</v>
      </c>
    </row>
    <row r="173" spans="1:19" ht="12.75">
      <c r="A173" s="19">
        <f t="shared" si="41"/>
        <v>-133.67313904095062</v>
      </c>
      <c r="B173" s="3">
        <f t="shared" si="42"/>
        <v>-0.03499999999920078</v>
      </c>
      <c r="C173" s="3">
        <f t="shared" si="34"/>
        <v>-100</v>
      </c>
      <c r="D173" s="3">
        <v>59.9650000000008</v>
      </c>
      <c r="E173" s="3">
        <v>60</v>
      </c>
      <c r="F173" s="20">
        <f t="shared" si="43"/>
        <v>-133.67313904095062</v>
      </c>
      <c r="G173" s="20">
        <f t="shared" si="44"/>
        <v>-311.9039792230568</v>
      </c>
      <c r="H173" s="20">
        <f t="shared" si="45"/>
        <v>-85.06472572731946</v>
      </c>
      <c r="I173" s="21">
        <f t="shared" si="46"/>
      </c>
      <c r="J173" s="21">
        <f t="shared" si="47"/>
      </c>
      <c r="K173" s="21">
        <f t="shared" si="48"/>
      </c>
      <c r="L173" s="25">
        <f t="shared" si="35"/>
        <v>-14.852571428910585</v>
      </c>
      <c r="M173" s="25">
        <f t="shared" si="36"/>
        <v>-34.656000001846515</v>
      </c>
      <c r="N173" s="25">
        <f t="shared" si="37"/>
        <v>-9.451636363773707</v>
      </c>
      <c r="O173" s="18">
        <f t="shared" si="38"/>
        <v>-48.72556095018302</v>
      </c>
      <c r="P173" s="18">
        <f t="shared" si="39"/>
        <v>48.72556095018302</v>
      </c>
      <c r="Q173" s="30">
        <f t="shared" si="40"/>
        <v>-699.9999742856334</v>
      </c>
      <c r="R173" s="30">
        <f t="shared" si="49"/>
        <v>-699.99994000011</v>
      </c>
      <c r="S173" s="30">
        <f t="shared" si="50"/>
        <v>-699.9999836362311</v>
      </c>
    </row>
    <row r="174" spans="1:19" ht="12.75">
      <c r="A174" s="19">
        <f t="shared" si="41"/>
        <v>-137.60470183836853</v>
      </c>
      <c r="B174" s="3">
        <f t="shared" si="42"/>
        <v>-0.03399999999920311</v>
      </c>
      <c r="C174" s="3">
        <f t="shared" si="34"/>
        <v>-100</v>
      </c>
      <c r="D174" s="3">
        <v>59.9660000000008</v>
      </c>
      <c r="E174" s="3">
        <v>60</v>
      </c>
      <c r="F174" s="20">
        <f t="shared" si="43"/>
        <v>-137.60470183836853</v>
      </c>
      <c r="G174" s="20">
        <f t="shared" si="44"/>
        <v>-334.182833291721</v>
      </c>
      <c r="H174" s="20">
        <f t="shared" si="45"/>
        <v>-86.63999839682128</v>
      </c>
      <c r="I174" s="21">
        <f t="shared" si="46"/>
      </c>
      <c r="J174" s="21">
        <f t="shared" si="47"/>
      </c>
      <c r="K174" s="21">
        <f t="shared" si="48"/>
      </c>
      <c r="L174" s="25">
        <f t="shared" si="35"/>
        <v>-15.289411765064235</v>
      </c>
      <c r="M174" s="25">
        <f t="shared" si="36"/>
        <v>-37.13142857354212</v>
      </c>
      <c r="N174" s="25">
        <f t="shared" si="37"/>
        <v>-9.62666666680873</v>
      </c>
      <c r="O174" s="18">
        <f t="shared" si="38"/>
        <v>-48.72556095018302</v>
      </c>
      <c r="P174" s="18">
        <f t="shared" si="39"/>
        <v>48.72556095018302</v>
      </c>
      <c r="Q174" s="30">
        <f t="shared" si="40"/>
        <v>-699.999973529331</v>
      </c>
      <c r="R174" s="30">
        <f t="shared" si="49"/>
        <v>-699.9999357144096</v>
      </c>
      <c r="S174" s="30">
        <f t="shared" si="50"/>
        <v>-699.9999833332</v>
      </c>
    </row>
    <row r="175" spans="1:19" ht="12.75">
      <c r="A175" s="19">
        <f t="shared" si="41"/>
        <v>-141.7745411617785</v>
      </c>
      <c r="B175" s="3">
        <f t="shared" si="42"/>
        <v>-0.03299999999919834</v>
      </c>
      <c r="C175" s="3">
        <f t="shared" si="34"/>
        <v>-100</v>
      </c>
      <c r="D175" s="3">
        <v>59.9670000000008</v>
      </c>
      <c r="E175" s="3">
        <v>60</v>
      </c>
      <c r="F175" s="20">
        <f t="shared" si="43"/>
        <v>-141.7745411617785</v>
      </c>
      <c r="G175" s="20">
        <f t="shared" si="44"/>
        <v>-359.88920310769294</v>
      </c>
      <c r="H175" s="20">
        <f t="shared" si="45"/>
        <v>-88.27471531689343</v>
      </c>
      <c r="I175" s="21">
        <f t="shared" si="46"/>
      </c>
      <c r="J175" s="21">
        <f t="shared" si="47"/>
      </c>
      <c r="K175" s="21">
        <f t="shared" si="48"/>
      </c>
      <c r="L175" s="25">
        <f t="shared" si="35"/>
        <v>-15.752727273109953</v>
      </c>
      <c r="M175" s="25">
        <f t="shared" si="36"/>
        <v>-39.98769231015821</v>
      </c>
      <c r="N175" s="25">
        <f t="shared" si="37"/>
        <v>-9.808301886940809</v>
      </c>
      <c r="O175" s="18">
        <f t="shared" si="38"/>
        <v>-48.72556095018302</v>
      </c>
      <c r="P175" s="18">
        <f t="shared" si="39"/>
        <v>48.72556095018302</v>
      </c>
      <c r="Q175" s="30">
        <f t="shared" si="40"/>
        <v>-699.9999727271918</v>
      </c>
      <c r="R175" s="30">
        <f t="shared" si="49"/>
        <v>-699.9999307693707</v>
      </c>
      <c r="S175" s="30">
        <f t="shared" si="50"/>
        <v>-699.9999830187337</v>
      </c>
    </row>
    <row r="176" spans="1:19" ht="12.75">
      <c r="A176" s="19">
        <f t="shared" si="41"/>
        <v>-146.20499543473272</v>
      </c>
      <c r="B176" s="3">
        <f t="shared" si="42"/>
        <v>-0.03199999999920067</v>
      </c>
      <c r="C176" s="3">
        <f t="shared" si="34"/>
        <v>-100</v>
      </c>
      <c r="D176" s="3">
        <v>59.9680000000008</v>
      </c>
      <c r="E176" s="3">
        <v>60</v>
      </c>
      <c r="F176" s="20">
        <f t="shared" si="43"/>
        <v>-146.20499543473272</v>
      </c>
      <c r="G176" s="20">
        <f t="shared" si="44"/>
        <v>-389.8799675360393</v>
      </c>
      <c r="H176" s="20">
        <f t="shared" si="45"/>
        <v>-89.97230596344052</v>
      </c>
      <c r="I176" s="21">
        <f t="shared" si="46"/>
      </c>
      <c r="J176" s="21">
        <f t="shared" si="47"/>
      </c>
      <c r="K176" s="21">
        <f t="shared" si="48"/>
      </c>
      <c r="L176" s="25">
        <f t="shared" si="35"/>
        <v>-16.24500000040579</v>
      </c>
      <c r="M176" s="25">
        <f t="shared" si="36"/>
        <v>-43.32000000288559</v>
      </c>
      <c r="N176" s="25">
        <f t="shared" si="37"/>
        <v>-9.996923077076747</v>
      </c>
      <c r="O176" s="18">
        <f t="shared" si="38"/>
        <v>-48.72556095018302</v>
      </c>
      <c r="P176" s="18">
        <f t="shared" si="39"/>
        <v>48.72556095018302</v>
      </c>
      <c r="Q176" s="30">
        <f t="shared" si="40"/>
        <v>-699.9999718749192</v>
      </c>
      <c r="R176" s="30">
        <f t="shared" si="49"/>
        <v>-699.9999250001591</v>
      </c>
      <c r="S176" s="30">
        <f t="shared" si="50"/>
        <v>-699.9999826921725</v>
      </c>
    </row>
    <row r="177" spans="1:19" ht="12.75">
      <c r="A177" s="19">
        <f t="shared" si="41"/>
        <v>-150.92128545801856</v>
      </c>
      <c r="B177" s="3">
        <f t="shared" si="42"/>
        <v>-0.030999999999203</v>
      </c>
      <c r="C177" s="3">
        <f t="shared" si="34"/>
        <v>-100</v>
      </c>
      <c r="D177" s="3">
        <v>59.9690000000008</v>
      </c>
      <c r="E177" s="3">
        <v>60</v>
      </c>
      <c r="F177" s="20">
        <f t="shared" si="43"/>
        <v>-150.92128545801856</v>
      </c>
      <c r="G177" s="20">
        <f t="shared" si="44"/>
        <v>-425.32359772875384</v>
      </c>
      <c r="H177" s="20">
        <f t="shared" si="45"/>
        <v>-91.73646879090069</v>
      </c>
      <c r="I177" s="21">
        <f t="shared" si="46"/>
      </c>
      <c r="J177" s="21">
        <f t="shared" si="47"/>
      </c>
      <c r="K177" s="21">
        <f t="shared" si="48"/>
      </c>
      <c r="L177" s="25">
        <f t="shared" si="35"/>
        <v>-16.769032258495645</v>
      </c>
      <c r="M177" s="25">
        <f t="shared" si="36"/>
        <v>-47.2581818216059</v>
      </c>
      <c r="N177" s="25">
        <f t="shared" si="37"/>
        <v>-10.192941176629878</v>
      </c>
      <c r="O177" s="18">
        <f t="shared" si="38"/>
        <v>-48.72556095018302</v>
      </c>
      <c r="P177" s="18">
        <f t="shared" si="39"/>
        <v>48.72556095018302</v>
      </c>
      <c r="Q177" s="30">
        <f t="shared" si="40"/>
        <v>-699.9999709676613</v>
      </c>
      <c r="R177" s="30">
        <f t="shared" si="49"/>
        <v>-699.9999181819998</v>
      </c>
      <c r="S177" s="30">
        <f t="shared" si="50"/>
        <v>-699.9999823528049</v>
      </c>
    </row>
    <row r="178" spans="1:19" ht="12.75">
      <c r="A178" s="19">
        <f t="shared" si="41"/>
        <v>-155.951994805754</v>
      </c>
      <c r="B178" s="3">
        <f t="shared" si="42"/>
        <v>-0.029999999999198224</v>
      </c>
      <c r="C178" s="3">
        <f t="shared" si="34"/>
        <v>-100</v>
      </c>
      <c r="D178" s="3">
        <v>59.9700000000008</v>
      </c>
      <c r="E178" s="3">
        <v>60</v>
      </c>
      <c r="F178" s="20">
        <f t="shared" si="43"/>
        <v>-155.951994805754</v>
      </c>
      <c r="G178" s="20">
        <f t="shared" si="44"/>
        <v>-467.8559532520202</v>
      </c>
      <c r="H178" s="20">
        <f t="shared" si="45"/>
        <v>-93.57119813006219</v>
      </c>
      <c r="I178" s="21">
        <f t="shared" si="46"/>
      </c>
      <c r="J178" s="21">
        <f t="shared" si="47"/>
      </c>
      <c r="K178" s="21">
        <f t="shared" si="48"/>
      </c>
      <c r="L178" s="25">
        <f t="shared" si="35"/>
        <v>-17.328000000463106</v>
      </c>
      <c r="M178" s="25">
        <f t="shared" si="36"/>
        <v>-51.98400000416796</v>
      </c>
      <c r="N178" s="25">
        <f t="shared" si="37"/>
        <v>-10.396800000166719</v>
      </c>
      <c r="O178" s="18">
        <f t="shared" si="38"/>
        <v>-48.72556095018302</v>
      </c>
      <c r="P178" s="18">
        <f t="shared" si="39"/>
        <v>48.72556095018302</v>
      </c>
      <c r="Q178" s="30">
        <f t="shared" si="40"/>
        <v>-699.9999699999194</v>
      </c>
      <c r="R178" s="30">
        <f t="shared" si="49"/>
        <v>-699.9999100002087</v>
      </c>
      <c r="S178" s="30">
        <f t="shared" si="50"/>
        <v>-699.9999819998626</v>
      </c>
    </row>
    <row r="179" spans="1:19" ht="12.75">
      <c r="A179" s="19">
        <f t="shared" si="41"/>
        <v>-161.3296496137552</v>
      </c>
      <c r="B179" s="3">
        <f t="shared" si="42"/>
        <v>-0.028999999999200554</v>
      </c>
      <c r="C179" s="3">
        <f t="shared" si="34"/>
        <v>-100</v>
      </c>
      <c r="D179" s="3">
        <v>59.9710000000008</v>
      </c>
      <c r="E179" s="3">
        <v>60</v>
      </c>
      <c r="F179" s="20">
        <f t="shared" si="43"/>
        <v>-161.3296496137552</v>
      </c>
      <c r="G179" s="20">
        <f t="shared" si="44"/>
        <v>-519.8399422863159</v>
      </c>
      <c r="H179" s="20">
        <f t="shared" si="45"/>
        <v>-95.48081437948562</v>
      </c>
      <c r="I179" s="21">
        <f t="shared" si="46"/>
      </c>
      <c r="J179" s="21">
        <f t="shared" si="47"/>
      </c>
      <c r="K179" s="21">
        <f t="shared" si="48"/>
      </c>
      <c r="L179" s="25">
        <f t="shared" si="35"/>
        <v>-17.925517241873465</v>
      </c>
      <c r="M179" s="25">
        <f t="shared" si="36"/>
        <v>-57.76000000513067</v>
      </c>
      <c r="N179" s="25">
        <f t="shared" si="37"/>
        <v>-10.608979592009822</v>
      </c>
      <c r="O179" s="18">
        <f t="shared" si="38"/>
        <v>-48.72556095018302</v>
      </c>
      <c r="P179" s="18">
        <f t="shared" si="39"/>
        <v>48.72556095018302</v>
      </c>
      <c r="Q179" s="30">
        <f t="shared" si="40"/>
        <v>-699.9999689654367</v>
      </c>
      <c r="R179" s="30">
        <f t="shared" si="49"/>
        <v>-699.9999000002421</v>
      </c>
      <c r="S179" s="30">
        <f t="shared" si="50"/>
        <v>-699.9999816325145</v>
      </c>
    </row>
    <row r="180" spans="1:19" ht="12.75">
      <c r="A180" s="19">
        <f t="shared" si="41"/>
        <v>-167.09142260861947</v>
      </c>
      <c r="B180" s="3">
        <f t="shared" si="42"/>
        <v>-0.027999999999202885</v>
      </c>
      <c r="C180" s="3">
        <f t="shared" si="34"/>
        <v>-100</v>
      </c>
      <c r="D180" s="3">
        <v>59.9720000000008</v>
      </c>
      <c r="E180" s="3">
        <v>60</v>
      </c>
      <c r="F180" s="20">
        <f t="shared" si="43"/>
        <v>-167.09142260861947</v>
      </c>
      <c r="G180" s="20">
        <f t="shared" si="44"/>
        <v>-584.8199269559559</v>
      </c>
      <c r="H180" s="20">
        <f t="shared" si="45"/>
        <v>-97.46999797097851</v>
      </c>
      <c r="I180" s="21">
        <f t="shared" si="46"/>
      </c>
      <c r="J180" s="21">
        <f t="shared" si="47"/>
      </c>
      <c r="K180" s="21">
        <f t="shared" si="48"/>
      </c>
      <c r="L180" s="25">
        <f t="shared" si="35"/>
        <v>-18.565714286242823</v>
      </c>
      <c r="M180" s="25">
        <f t="shared" si="36"/>
        <v>-64.98000000647457</v>
      </c>
      <c r="N180" s="25">
        <f t="shared" si="37"/>
        <v>-10.830000000179849</v>
      </c>
      <c r="O180" s="18">
        <f t="shared" si="38"/>
        <v>-48.72556095018302</v>
      </c>
      <c r="P180" s="18">
        <f t="shared" si="39"/>
        <v>48.72556095018302</v>
      </c>
      <c r="Q180" s="30">
        <f t="shared" si="40"/>
        <v>-699.9999678570624</v>
      </c>
      <c r="R180" s="30">
        <f t="shared" si="49"/>
        <v>-699.9998875002843</v>
      </c>
      <c r="S180" s="30">
        <f t="shared" si="50"/>
        <v>-699.9999812498603</v>
      </c>
    </row>
    <row r="181" spans="1:19" ht="12.75">
      <c r="A181" s="19">
        <f t="shared" si="41"/>
        <v>-173.27999358735312</v>
      </c>
      <c r="B181" s="3">
        <f t="shared" si="42"/>
        <v>-0.02699999999919811</v>
      </c>
      <c r="C181" s="3">
        <f t="shared" si="34"/>
        <v>-100</v>
      </c>
      <c r="D181" s="3">
        <v>59.9730000000008</v>
      </c>
      <c r="E181" s="3">
        <v>60</v>
      </c>
      <c r="F181" s="20">
        <f t="shared" si="43"/>
        <v>-173.27999358735312</v>
      </c>
      <c r="G181" s="20">
        <f t="shared" si="44"/>
        <v>-668.3656188817147</v>
      </c>
      <c r="H181" s="20">
        <f t="shared" si="45"/>
        <v>-99.543827670963</v>
      </c>
      <c r="I181" s="21">
        <f t="shared" si="46"/>
      </c>
      <c r="J181" s="21">
        <f t="shared" si="47"/>
      </c>
      <c r="K181" s="21">
        <f t="shared" si="48"/>
      </c>
      <c r="L181" s="25">
        <f t="shared" si="35"/>
        <v>-19.25333333390515</v>
      </c>
      <c r="M181" s="25">
        <f t="shared" si="36"/>
        <v>-74.2628571513644</v>
      </c>
      <c r="N181" s="25">
        <f t="shared" si="37"/>
        <v>-11.0604255321036</v>
      </c>
      <c r="O181" s="18">
        <f t="shared" si="38"/>
        <v>-48.72556095018302</v>
      </c>
      <c r="P181" s="18">
        <f t="shared" si="39"/>
        <v>48.72556095018302</v>
      </c>
      <c r="Q181" s="30">
        <f t="shared" si="40"/>
        <v>-699.9999666665863</v>
      </c>
      <c r="R181" s="30">
        <f t="shared" si="49"/>
        <v>-699.9998714289101</v>
      </c>
      <c r="S181" s="30">
        <f t="shared" si="50"/>
        <v>-699.9999808509228</v>
      </c>
    </row>
    <row r="182" spans="1:19" ht="12.75">
      <c r="A182" s="19">
        <f t="shared" si="41"/>
        <v>-179.94460846918633</v>
      </c>
      <c r="B182" s="3">
        <f t="shared" si="42"/>
        <v>-0.02599999999920044</v>
      </c>
      <c r="C182" s="3">
        <f t="shared" si="34"/>
        <v>-100</v>
      </c>
      <c r="D182" s="3">
        <v>59.9740000000008</v>
      </c>
      <c r="E182" s="3">
        <v>60</v>
      </c>
      <c r="F182" s="20">
        <f t="shared" si="43"/>
        <v>-179.94460846918633</v>
      </c>
      <c r="G182" s="20">
        <f t="shared" si="44"/>
        <v>-779.759870144268</v>
      </c>
      <c r="H182" s="20">
        <f t="shared" si="45"/>
        <v>-101.70782387766862</v>
      </c>
      <c r="I182" s="21">
        <f t="shared" si="46"/>
      </c>
      <c r="J182" s="21">
        <f t="shared" si="47"/>
      </c>
      <c r="K182" s="21">
        <f t="shared" si="48"/>
      </c>
      <c r="L182" s="25">
        <f t="shared" si="35"/>
        <v>-19.99384615446101</v>
      </c>
      <c r="M182" s="25">
        <f t="shared" si="36"/>
        <v>-86.64000001154565</v>
      </c>
      <c r="N182" s="25">
        <f t="shared" si="37"/>
        <v>-11.30086956541382</v>
      </c>
      <c r="O182" s="18">
        <f t="shared" si="38"/>
        <v>-48.72556095018302</v>
      </c>
      <c r="P182" s="18">
        <f t="shared" si="39"/>
        <v>48.72556095018302</v>
      </c>
      <c r="Q182" s="30">
        <f t="shared" si="40"/>
        <v>-699.999965384535</v>
      </c>
      <c r="R182" s="30">
        <f t="shared" si="49"/>
        <v>-699.9998500004122</v>
      </c>
      <c r="S182" s="30">
        <f t="shared" si="50"/>
        <v>-699.9999804346404</v>
      </c>
    </row>
    <row r="183" spans="1:19" ht="12.75">
      <c r="A183" s="19">
        <f t="shared" si="41"/>
        <v>-187.14239252025519</v>
      </c>
      <c r="B183" s="3">
        <f t="shared" si="42"/>
        <v>-0.02499999999920277</v>
      </c>
      <c r="C183" s="3">
        <f t="shared" si="34"/>
        <v>-100</v>
      </c>
      <c r="D183" s="3">
        <v>59.9750000000008</v>
      </c>
      <c r="E183" s="3">
        <v>60</v>
      </c>
      <c r="F183" s="20">
        <f t="shared" si="43"/>
        <v>-187.14239252025519</v>
      </c>
      <c r="G183" s="20">
        <f t="shared" si="44"/>
        <v>-935.711813007333</v>
      </c>
      <c r="H183" s="20">
        <f t="shared" si="45"/>
        <v>-103.96799769142534</v>
      </c>
      <c r="I183" s="21">
        <f t="shared" si="46"/>
      </c>
      <c r="J183" s="21">
        <f t="shared" si="47"/>
      </c>
      <c r="K183" s="21">
        <f t="shared" si="48"/>
      </c>
      <c r="L183" s="25">
        <f t="shared" si="35"/>
        <v>-20.79360000066309</v>
      </c>
      <c r="M183" s="25">
        <f t="shared" si="36"/>
        <v>-103.96800001657728</v>
      </c>
      <c r="N183" s="25">
        <f t="shared" si="37"/>
        <v>-11.552000000204657</v>
      </c>
      <c r="O183" s="18">
        <f t="shared" si="38"/>
        <v>-48.72556095018302</v>
      </c>
      <c r="P183" s="18">
        <f t="shared" si="39"/>
        <v>48.72556095018302</v>
      </c>
      <c r="Q183" s="30">
        <f t="shared" si="40"/>
        <v>-699.9999639999199</v>
      </c>
      <c r="R183" s="30">
        <f t="shared" si="49"/>
        <v>-699.9998200005169</v>
      </c>
      <c r="S183" s="30">
        <f t="shared" si="50"/>
        <v>-699.9999799998565</v>
      </c>
    </row>
    <row r="184" spans="1:19" ht="12.75">
      <c r="A184" s="19">
        <f t="shared" si="41"/>
        <v>-194.93999188399698</v>
      </c>
      <c r="B184" s="3">
        <f t="shared" si="42"/>
        <v>-0.023999999999197996</v>
      </c>
      <c r="C184" s="3">
        <f t="shared" si="34"/>
        <v>-100</v>
      </c>
      <c r="D184" s="3">
        <v>59.9760000000008</v>
      </c>
      <c r="E184" s="3">
        <v>60</v>
      </c>
      <c r="F184" s="20">
        <f t="shared" si="43"/>
        <v>-194.93999188399698</v>
      </c>
      <c r="G184" s="20">
        <f t="shared" si="44"/>
        <v>-1169.6397078253951</v>
      </c>
      <c r="H184" s="20">
        <f t="shared" si="45"/>
        <v>-106.33090667621853</v>
      </c>
      <c r="I184" s="21">
        <f t="shared" si="46"/>
      </c>
      <c r="J184" s="21">
        <f t="shared" si="47"/>
      </c>
      <c r="K184" s="21">
        <f t="shared" si="48"/>
      </c>
      <c r="L184" s="25">
        <f t="shared" si="35"/>
        <v>-21.66000000072381</v>
      </c>
      <c r="M184" s="25">
        <f t="shared" si="36"/>
        <v>-129.96000002605712</v>
      </c>
      <c r="N184" s="25">
        <f t="shared" si="37"/>
        <v>-11.814545454760802</v>
      </c>
      <c r="O184" s="18">
        <f t="shared" si="38"/>
        <v>-48.72556095018302</v>
      </c>
      <c r="P184" s="18">
        <f t="shared" si="39"/>
        <v>48.72556095018302</v>
      </c>
      <c r="Q184" s="30">
        <f t="shared" si="40"/>
        <v>-699.99996249992</v>
      </c>
      <c r="R184" s="30">
        <f t="shared" si="49"/>
        <v>-699.9997750006779</v>
      </c>
      <c r="S184" s="30">
        <f t="shared" si="50"/>
        <v>-699.9999795453097</v>
      </c>
    </row>
    <row r="185" spans="1:19" ht="12.75">
      <c r="A185" s="19">
        <f t="shared" si="41"/>
        <v>-203.41564333680867</v>
      </c>
      <c r="B185" s="3">
        <f t="shared" si="42"/>
        <v>-0.022999999999200327</v>
      </c>
      <c r="C185" s="3">
        <f t="shared" si="34"/>
        <v>-100</v>
      </c>
      <c r="D185" s="3">
        <v>59.9770000000008</v>
      </c>
      <c r="E185" s="3">
        <v>60</v>
      </c>
      <c r="F185" s="20">
        <f t="shared" si="43"/>
        <v>-203.41564333680867</v>
      </c>
      <c r="G185" s="20">
        <f t="shared" si="44"/>
        <v>-1559.5194805773592</v>
      </c>
      <c r="H185" s="20">
        <f t="shared" si="45"/>
        <v>-108.8037184019192</v>
      </c>
      <c r="I185" s="21">
        <f t="shared" si="46"/>
      </c>
      <c r="J185" s="21">
        <f t="shared" si="47"/>
      </c>
      <c r="K185" s="21">
        <f t="shared" si="48"/>
      </c>
      <c r="L185" s="25">
        <f t="shared" si="35"/>
        <v>-22.601739131220608</v>
      </c>
      <c r="M185" s="25">
        <f t="shared" si="36"/>
        <v>-173.28000004618917</v>
      </c>
      <c r="N185" s="25">
        <f t="shared" si="37"/>
        <v>-12.089302325806221</v>
      </c>
      <c r="O185" s="18">
        <f t="shared" si="38"/>
        <v>-48.72556095018302</v>
      </c>
      <c r="P185" s="18">
        <f t="shared" si="39"/>
        <v>48.72556095018302</v>
      </c>
      <c r="Q185" s="30">
        <f t="shared" si="40"/>
        <v>-699.9999608694853</v>
      </c>
      <c r="R185" s="30">
        <f t="shared" si="49"/>
        <v>-699.9997000009561</v>
      </c>
      <c r="S185" s="30">
        <f t="shared" si="50"/>
        <v>-699.999979069621</v>
      </c>
    </row>
    <row r="186" spans="1:19" ht="12.75">
      <c r="A186" s="19">
        <f t="shared" si="41"/>
        <v>-212.66180852306056</v>
      </c>
      <c r="B186" s="3">
        <f>+D186-E186</f>
        <v>-0.021999999999202657</v>
      </c>
      <c r="C186" s="3">
        <f t="shared" si="34"/>
        <v>-100</v>
      </c>
      <c r="D186" s="3">
        <v>59.9780000000008</v>
      </c>
      <c r="E186" s="3">
        <v>60</v>
      </c>
      <c r="F186" s="20">
        <f t="shared" si="43"/>
        <v>-212.66180852306056</v>
      </c>
      <c r="G186" s="20">
        <f t="shared" si="44"/>
        <v>-2339.2788312966327</v>
      </c>
      <c r="H186" s="20">
        <f t="shared" si="45"/>
        <v>-111.39428306413726</v>
      </c>
      <c r="I186" s="21">
        <f t="shared" si="46"/>
      </c>
      <c r="J186" s="21">
        <f t="shared" si="47"/>
      </c>
      <c r="K186" s="21">
        <f t="shared" si="48"/>
      </c>
      <c r="L186" s="25">
        <f t="shared" si="35"/>
        <v>-23.629090909947298</v>
      </c>
      <c r="M186" s="25">
        <f t="shared" si="36"/>
        <v>-259.9200001036227</v>
      </c>
      <c r="N186" s="25">
        <f t="shared" si="37"/>
        <v>-12.37714285737783</v>
      </c>
      <c r="O186" s="18">
        <f t="shared" si="38"/>
        <v>-48.72556095018302</v>
      </c>
      <c r="P186" s="18">
        <f t="shared" si="39"/>
        <v>48.72556095018302</v>
      </c>
      <c r="Q186" s="30">
        <f t="shared" si="40"/>
        <v>-699.9999590908294</v>
      </c>
      <c r="R186" s="30">
        <f t="shared" si="49"/>
        <v>-699.9995500015499</v>
      </c>
      <c r="S186" s="30">
        <f t="shared" si="50"/>
        <v>-699.9999785712806</v>
      </c>
    </row>
    <row r="187" spans="1:19" ht="12.75">
      <c r="A187" s="19">
        <f t="shared" si="41"/>
        <v>-222.78856082913717</v>
      </c>
      <c r="B187" s="3">
        <f>+D187-E187</f>
        <v>-0.020999999999098407</v>
      </c>
      <c r="C187" s="3">
        <f t="shared" si="34"/>
        <v>-100</v>
      </c>
      <c r="D187" s="3">
        <v>59.9790000000009</v>
      </c>
      <c r="E187" s="3">
        <v>60</v>
      </c>
      <c r="F187" s="20">
        <f t="shared" si="43"/>
        <v>-222.78856082913717</v>
      </c>
      <c r="G187" s="20">
        <f t="shared" si="44"/>
        <v>-4678.555325677033</v>
      </c>
      <c r="H187" s="20">
        <f t="shared" si="45"/>
        <v>-114.111216731485</v>
      </c>
      <c r="I187" s="21">
        <f t="shared" si="46"/>
      </c>
      <c r="J187" s="21">
        <f t="shared" si="47"/>
      </c>
      <c r="K187" s="21">
        <f t="shared" si="48"/>
      </c>
      <c r="L187" s="25">
        <f t="shared" si="35"/>
        <v>-24.75428571534849</v>
      </c>
      <c r="M187" s="25">
        <f t="shared" si="36"/>
        <v>-519.8400004686846</v>
      </c>
      <c r="N187" s="25">
        <f t="shared" si="37"/>
        <v>-12.679024390522715</v>
      </c>
      <c r="O187" s="18">
        <f t="shared" si="38"/>
        <v>-48.72556095018302</v>
      </c>
      <c r="P187" s="18">
        <f t="shared" si="39"/>
        <v>48.72556095018302</v>
      </c>
      <c r="Q187" s="30">
        <f t="shared" si="40"/>
        <v>-699.9999571427775</v>
      </c>
      <c r="R187" s="30">
        <f t="shared" si="49"/>
        <v>-699.999100003631</v>
      </c>
      <c r="S187" s="30">
        <f t="shared" si="50"/>
        <v>-699.999978048631</v>
      </c>
    </row>
    <row r="188" spans="1:19" ht="12.75">
      <c r="A188" s="19">
        <f t="shared" si="41"/>
        <v>-228.22242789158594</v>
      </c>
      <c r="B188" s="3">
        <f t="shared" si="42"/>
        <v>-0.02049999999999841</v>
      </c>
      <c r="C188" s="3">
        <f t="shared" si="34"/>
        <v>-100</v>
      </c>
      <c r="D188" s="3">
        <v>59.9795</v>
      </c>
      <c r="E188" s="3">
        <v>60</v>
      </c>
      <c r="F188" s="20">
        <f t="shared" si="43"/>
        <v>-228.22242789158594</v>
      </c>
      <c r="G188" s="20">
        <f t="shared" si="44"/>
        <v>-9357.101285884874</v>
      </c>
      <c r="H188" s="20">
        <f t="shared" si="45"/>
        <v>-115.51999714763956</v>
      </c>
      <c r="I188" s="21">
        <f t="shared" si="46"/>
      </c>
      <c r="J188" s="21">
        <f t="shared" si="47"/>
      </c>
      <c r="K188" s="21">
        <f t="shared" si="48"/>
      </c>
      <c r="L188" s="25">
        <f t="shared" si="35"/>
        <v>-25.358048780489774</v>
      </c>
      <c r="M188" s="25">
        <f t="shared" si="36"/>
        <v>-1039.6800000033104</v>
      </c>
      <c r="N188" s="25">
        <f t="shared" si="37"/>
        <v>-12.83555555555606</v>
      </c>
      <c r="O188" s="18">
        <f t="shared" si="38"/>
        <v>-48.72556095018302</v>
      </c>
      <c r="P188" s="18">
        <f t="shared" si="39"/>
        <v>48.72556095018302</v>
      </c>
      <c r="Q188" s="30">
        <f t="shared" si="40"/>
        <v>-699.9999560974816</v>
      </c>
      <c r="R188" s="30">
        <f t="shared" si="49"/>
        <v>-699.998200009145</v>
      </c>
      <c r="S188" s="30">
        <f t="shared" si="50"/>
        <v>-699.9999777776272</v>
      </c>
    </row>
    <row r="189" spans="1:19" ht="12.75">
      <c r="A189" s="19">
        <f t="shared" si="41"/>
        <v>-232.76416752415733</v>
      </c>
      <c r="B189" s="3">
        <f t="shared" si="42"/>
        <v>-0.02009999999999934</v>
      </c>
      <c r="C189" s="3">
        <f t="shared" si="34"/>
        <v>-100</v>
      </c>
      <c r="D189" s="3">
        <v>59.9799</v>
      </c>
      <c r="E189" s="3">
        <v>60</v>
      </c>
      <c r="F189" s="20">
        <f t="shared" si="43"/>
        <v>-232.76416752415733</v>
      </c>
      <c r="G189" s="20">
        <f t="shared" si="44"/>
        <v>-46785.13215044544</v>
      </c>
      <c r="H189" s="20">
        <f t="shared" si="45"/>
        <v>-116.6723162924432</v>
      </c>
      <c r="I189" s="21">
        <f t="shared" si="46"/>
      </c>
      <c r="J189" s="21">
        <f t="shared" si="47"/>
      </c>
      <c r="K189" s="21">
        <f t="shared" si="48"/>
      </c>
      <c r="L189" s="25">
        <f t="shared" si="35"/>
        <v>-25.862686567165028</v>
      </c>
      <c r="M189" s="25">
        <f t="shared" si="36"/>
        <v>-5198.400000034299</v>
      </c>
      <c r="N189" s="25">
        <f t="shared" si="37"/>
        <v>-12.963591022444104</v>
      </c>
      <c r="O189" s="18">
        <f t="shared" si="38"/>
        <v>-48.72556095018302</v>
      </c>
      <c r="P189" s="18">
        <f t="shared" si="39"/>
        <v>48.72556095018302</v>
      </c>
      <c r="Q189" s="30">
        <f t="shared" si="40"/>
        <v>-699.9999552238011</v>
      </c>
      <c r="R189" s="30">
        <f t="shared" si="49"/>
        <v>-699.9910001180506</v>
      </c>
      <c r="S189" s="30">
        <f t="shared" si="50"/>
        <v>-699.9999775559585</v>
      </c>
    </row>
    <row r="190" spans="1:19" ht="12.75">
      <c r="A190" s="19">
        <f t="shared" si="41"/>
        <v>-233.92798831409755</v>
      </c>
      <c r="B190" s="3">
        <f t="shared" si="42"/>
        <v>-0.019999999999100737</v>
      </c>
      <c r="C190" s="3">
        <f t="shared" si="34"/>
        <v>-100</v>
      </c>
      <c r="D190" s="3">
        <v>59.9800000000009</v>
      </c>
      <c r="E190" s="3">
        <v>60</v>
      </c>
      <c r="F190" s="20">
        <f t="shared" si="43"/>
        <v>-233.92798831409755</v>
      </c>
      <c r="G190" s="20">
        <f aca="true" t="shared" si="51" ref="G190:G200">IF((D190-59.98)&lt;=0,(-10*C190)*($F$4-59.98)^2/(D190-59.98-0.000000001),"")</f>
      </c>
      <c r="H190" s="20">
        <f t="shared" si="45"/>
        <v>-116.96399707850988</v>
      </c>
      <c r="I190" s="21">
        <f t="shared" si="46"/>
      </c>
      <c r="J190" s="21">
        <f>IF((D190-59.98)&gt;0,(-10*C190)*(($G$4-0.02)-59.98)^2/(D190-59.98),"")</f>
        <v>5184636090705.856</v>
      </c>
      <c r="K190" s="21">
        <f t="shared" si="48"/>
      </c>
      <c r="L190" s="25">
        <f t="shared" si="35"/>
        <v>-25.992000001168684</v>
      </c>
      <c r="M190" s="25">
        <f t="shared" si="36"/>
        <v>578073183274.0054</v>
      </c>
      <c r="N190" s="25">
        <f t="shared" si="37"/>
        <v>-12.99600000029217</v>
      </c>
      <c r="O190" s="18">
        <f t="shared" si="38"/>
        <v>-48.72556095018302</v>
      </c>
      <c r="P190" s="18">
        <f t="shared" si="39"/>
        <v>48.72556095018302</v>
      </c>
      <c r="Q190" s="30">
        <f t="shared" si="40"/>
        <v>-699.9999549999206</v>
      </c>
      <c r="R190" s="30">
        <f t="shared" si="49"/>
        <v>-696.8823049949973</v>
      </c>
      <c r="S190" s="30">
        <f t="shared" si="50"/>
        <v>-699.9999774998486</v>
      </c>
    </row>
    <row r="191" spans="1:19" ht="12.75">
      <c r="A191" s="19">
        <f t="shared" si="41"/>
        <v>-235.1035057736742</v>
      </c>
      <c r="B191" s="3">
        <f>+D191-E191</f>
        <v>-0.019899999999999807</v>
      </c>
      <c r="C191" s="3">
        <f t="shared" si="34"/>
        <v>-100</v>
      </c>
      <c r="D191" s="3">
        <v>59.9801</v>
      </c>
      <c r="E191" s="3">
        <v>60</v>
      </c>
      <c r="F191" s="20">
        <f t="shared" si="43"/>
        <v>-235.1035057736742</v>
      </c>
      <c r="G191" s="20">
        <f t="shared" si="51"/>
      </c>
      <c r="H191" s="20">
        <f t="shared" si="45"/>
        <v>-117.25713991834819</v>
      </c>
      <c r="I191" s="21">
        <f t="shared" si="46"/>
      </c>
      <c r="J191" s="21">
        <f aca="true" t="shared" si="52" ref="J191:J254">IF((D191-59.98)&gt;0,(-10*C191)*(($G$4-0.02)-59.98)^2/(D191-59.98),"")</f>
        <v>46785.599998442645</v>
      </c>
      <c r="K191" s="21">
        <f t="shared" si="48"/>
      </c>
      <c r="L191" s="25">
        <f t="shared" si="35"/>
        <v>-26.122613065326888</v>
      </c>
      <c r="M191" s="25">
        <f t="shared" si="36"/>
        <v>5198.399999989932</v>
      </c>
      <c r="N191" s="25">
        <f t="shared" si="37"/>
        <v>-13.02857142857149</v>
      </c>
      <c r="O191" s="18">
        <f t="shared" si="38"/>
        <v>-48.72556095018302</v>
      </c>
      <c r="P191" s="18">
        <f t="shared" si="39"/>
        <v>48.72556095018302</v>
      </c>
      <c r="Q191" s="30">
        <f t="shared" si="40"/>
        <v>-699.99995477379</v>
      </c>
      <c r="R191" s="30">
        <f t="shared" si="49"/>
        <v>-699.9999999717847</v>
      </c>
      <c r="S191" s="30">
        <f t="shared" si="50"/>
        <v>-699.9999774434576</v>
      </c>
    </row>
    <row r="192" spans="1:19" ht="12.75">
      <c r="A192" s="19">
        <f t="shared" si="41"/>
        <v>-239.92614154221835</v>
      </c>
      <c r="B192" s="3">
        <f>+D192-E192</f>
        <v>-0.01950000000000074</v>
      </c>
      <c r="C192" s="3">
        <f t="shared" si="34"/>
        <v>-100</v>
      </c>
      <c r="D192" s="3">
        <v>59.9805</v>
      </c>
      <c r="E192" s="3">
        <v>60</v>
      </c>
      <c r="F192" s="20">
        <f t="shared" si="43"/>
        <v>-239.92614154221835</v>
      </c>
      <c r="G192" s="20">
        <f t="shared" si="51"/>
      </c>
      <c r="H192" s="20">
        <f t="shared" si="45"/>
        <v>-118.4445539634067</v>
      </c>
      <c r="I192" s="21">
        <f t="shared" si="46"/>
      </c>
      <c r="J192" s="21">
        <f t="shared" si="52"/>
        <v>9357.119999954473</v>
      </c>
      <c r="K192" s="21">
        <f t="shared" si="48"/>
      </c>
      <c r="L192" s="25">
        <f t="shared" si="35"/>
        <v>-26.65846153846053</v>
      </c>
      <c r="M192" s="25">
        <f t="shared" si="36"/>
        <v>1039.6800000015357</v>
      </c>
      <c r="N192" s="25">
        <f t="shared" si="37"/>
        <v>-13.160506329113677</v>
      </c>
      <c r="O192" s="18">
        <f t="shared" si="38"/>
        <v>-48.72556095018302</v>
      </c>
      <c r="P192" s="18">
        <f t="shared" si="39"/>
        <v>48.72556095018302</v>
      </c>
      <c r="Q192" s="30">
        <f t="shared" si="40"/>
        <v>-699.9999538460747</v>
      </c>
      <c r="R192" s="30">
        <f t="shared" si="49"/>
        <v>-699.9999999942916</v>
      </c>
      <c r="S192" s="30">
        <f t="shared" si="50"/>
        <v>-699.9999772150378</v>
      </c>
    </row>
    <row r="193" spans="1:19" ht="12.75">
      <c r="A193" s="19">
        <f t="shared" si="41"/>
        <v>-246.23998705160264</v>
      </c>
      <c r="B193" s="3">
        <f t="shared" si="42"/>
        <v>-0.018999999999103068</v>
      </c>
      <c r="C193" s="3">
        <f t="shared" si="34"/>
        <v>-100</v>
      </c>
      <c r="D193" s="3">
        <v>59.9810000000009</v>
      </c>
      <c r="E193" s="3">
        <v>60</v>
      </c>
      <c r="F193" s="20">
        <f t="shared" si="43"/>
        <v>-246.23998705160264</v>
      </c>
      <c r="G193" s="20">
        <f t="shared" si="51"/>
      </c>
      <c r="H193" s="20">
        <f t="shared" si="45"/>
        <v>-119.96307384983913</v>
      </c>
      <c r="I193" s="21">
        <f t="shared" si="46"/>
      </c>
      <c r="J193" s="21">
        <f t="shared" si="52"/>
        <v>4678.559995788598</v>
      </c>
      <c r="K193" s="21">
        <f t="shared" si="48"/>
      </c>
      <c r="L193" s="25">
        <f t="shared" si="35"/>
        <v>-27.360000001291585</v>
      </c>
      <c r="M193" s="25">
        <f t="shared" si="36"/>
        <v>519.8399995337386</v>
      </c>
      <c r="N193" s="25">
        <f t="shared" si="37"/>
        <v>-13.329230769537318</v>
      </c>
      <c r="O193" s="18">
        <f t="shared" si="38"/>
        <v>-48.72556095018302</v>
      </c>
      <c r="P193" s="18">
        <f t="shared" si="39"/>
        <v>48.72556095018302</v>
      </c>
      <c r="Q193" s="30">
        <f t="shared" si="40"/>
        <v>-699.9999526314999</v>
      </c>
      <c r="R193" s="30">
        <f t="shared" si="49"/>
        <v>-699.9999999971051</v>
      </c>
      <c r="S193" s="30">
        <f t="shared" si="50"/>
        <v>-699.9999769229239</v>
      </c>
    </row>
    <row r="194" spans="1:19" ht="12.75">
      <c r="A194" s="19">
        <f t="shared" si="41"/>
        <v>-259.9199855729979</v>
      </c>
      <c r="B194" s="3">
        <f t="shared" si="42"/>
        <v>-0.017999999999098293</v>
      </c>
      <c r="C194" s="3">
        <f t="shared" si="34"/>
        <v>-100</v>
      </c>
      <c r="D194" s="3">
        <v>59.9820000000009</v>
      </c>
      <c r="E194" s="3">
        <v>60</v>
      </c>
      <c r="F194" s="20">
        <f t="shared" si="43"/>
        <v>-259.9199855729979</v>
      </c>
      <c r="G194" s="20">
        <f t="shared" si="51"/>
      </c>
      <c r="H194" s="20">
        <f t="shared" si="45"/>
        <v>-123.11999676290034</v>
      </c>
      <c r="I194" s="21">
        <f t="shared" si="46"/>
      </c>
      <c r="J194" s="21">
        <f t="shared" si="52"/>
        <v>2339.279998941459</v>
      </c>
      <c r="K194" s="21">
        <f t="shared" si="48"/>
      </c>
      <c r="L194" s="25">
        <f t="shared" si="35"/>
        <v>-28.880000001446742</v>
      </c>
      <c r="M194" s="25">
        <f t="shared" si="36"/>
        <v>259.91999988281407</v>
      </c>
      <c r="N194" s="25">
        <f t="shared" si="37"/>
        <v>-13.680000000324613</v>
      </c>
      <c r="O194" s="18">
        <f t="shared" si="38"/>
        <v>-48.72556095018302</v>
      </c>
      <c r="P194" s="18">
        <f t="shared" si="39"/>
        <v>48.72556095018302</v>
      </c>
      <c r="Q194" s="30">
        <f t="shared" si="40"/>
        <v>-699.9999499999211</v>
      </c>
      <c r="R194" s="30">
        <f t="shared" si="49"/>
        <v>-699.9999999985117</v>
      </c>
      <c r="S194" s="30">
        <f t="shared" si="50"/>
        <v>-699.9999763156344</v>
      </c>
    </row>
    <row r="195" spans="1:19" ht="12.75">
      <c r="A195" s="19">
        <f t="shared" si="41"/>
        <v>-275.2093955904528</v>
      </c>
      <c r="B195" s="3">
        <f t="shared" si="42"/>
        <v>-0.016999999999100623</v>
      </c>
      <c r="C195" s="3">
        <f t="shared" si="34"/>
        <v>-100</v>
      </c>
      <c r="D195" s="3">
        <v>59.9830000000009</v>
      </c>
      <c r="E195" s="3">
        <v>60</v>
      </c>
      <c r="F195" s="20">
        <f t="shared" si="43"/>
        <v>-275.2093955904528</v>
      </c>
      <c r="G195" s="20">
        <f t="shared" si="51"/>
      </c>
      <c r="H195" s="20">
        <f t="shared" si="45"/>
        <v>-126.44756415311733</v>
      </c>
      <c r="I195" s="21">
        <f t="shared" si="46"/>
      </c>
      <c r="J195" s="21">
        <f t="shared" si="52"/>
        <v>1559.5199995307016</v>
      </c>
      <c r="K195" s="21">
        <f t="shared" si="48"/>
      </c>
      <c r="L195" s="25">
        <f t="shared" si="35"/>
        <v>-30.578823531029524</v>
      </c>
      <c r="M195" s="25">
        <f t="shared" si="36"/>
        <v>173.279999948052</v>
      </c>
      <c r="N195" s="25">
        <f t="shared" si="37"/>
        <v>-14.049729730071244</v>
      </c>
      <c r="O195" s="18">
        <f t="shared" si="38"/>
        <v>-48.72556095018302</v>
      </c>
      <c r="P195" s="18">
        <f t="shared" si="39"/>
        <v>48.72556095018302</v>
      </c>
      <c r="Q195" s="30">
        <f t="shared" si="40"/>
        <v>-699.9999470587451</v>
      </c>
      <c r="R195" s="30">
        <f t="shared" si="49"/>
        <v>-699.9999999989806</v>
      </c>
      <c r="S195" s="30">
        <f t="shared" si="50"/>
        <v>-699.9999756755187</v>
      </c>
    </row>
    <row r="196" spans="1:19" ht="12.75">
      <c r="A196" s="19">
        <f t="shared" si="41"/>
        <v>-292.4099817407438</v>
      </c>
      <c r="B196" s="3">
        <f t="shared" si="42"/>
        <v>-0.015999999999102954</v>
      </c>
      <c r="C196" s="3">
        <f t="shared" si="34"/>
        <v>-100</v>
      </c>
      <c r="D196" s="3">
        <v>59.9840000000009</v>
      </c>
      <c r="E196" s="3">
        <v>60</v>
      </c>
      <c r="F196" s="20">
        <f t="shared" si="43"/>
        <v>-292.4099817407438</v>
      </c>
      <c r="G196" s="20">
        <f t="shared" si="51"/>
      </c>
      <c r="H196" s="20">
        <f t="shared" si="45"/>
        <v>-129.9599963932154</v>
      </c>
      <c r="I196" s="21">
        <f t="shared" si="46"/>
      </c>
      <c r="J196" s="21">
        <f t="shared" si="52"/>
        <v>1169.6399997366748</v>
      </c>
      <c r="K196" s="21">
        <f t="shared" si="48"/>
      </c>
      <c r="L196" s="25">
        <f t="shared" si="35"/>
        <v>-32.490000001821564</v>
      </c>
      <c r="M196" s="25">
        <f t="shared" si="36"/>
        <v>129.95999997085497</v>
      </c>
      <c r="N196" s="25">
        <f t="shared" si="37"/>
        <v>-14.440000000359815</v>
      </c>
      <c r="O196" s="18">
        <f t="shared" si="38"/>
        <v>-48.72556095018302</v>
      </c>
      <c r="P196" s="18">
        <f t="shared" si="39"/>
        <v>48.72556095018302</v>
      </c>
      <c r="Q196" s="30">
        <f t="shared" si="40"/>
        <v>-699.999943749922</v>
      </c>
      <c r="R196" s="30">
        <f t="shared" si="49"/>
        <v>-699.9999999992152</v>
      </c>
      <c r="S196" s="30">
        <f t="shared" si="50"/>
        <v>-699.9999749998411</v>
      </c>
    </row>
    <row r="197" spans="1:19" ht="12.75">
      <c r="A197" s="19">
        <f t="shared" si="41"/>
        <v>-311.9039792251253</v>
      </c>
      <c r="B197" s="3">
        <f t="shared" si="42"/>
        <v>-0.01499999999909818</v>
      </c>
      <c r="C197" s="3">
        <f t="shared" si="34"/>
        <v>-100</v>
      </c>
      <c r="D197" s="3">
        <v>59.9850000000009</v>
      </c>
      <c r="E197" s="3">
        <v>60</v>
      </c>
      <c r="F197" s="20">
        <f t="shared" si="43"/>
        <v>-311.9039792251253</v>
      </c>
      <c r="G197" s="20">
        <f t="shared" si="51"/>
      </c>
      <c r="H197" s="20">
        <f t="shared" si="45"/>
        <v>-133.67313904133053</v>
      </c>
      <c r="I197" s="21">
        <f t="shared" si="46"/>
      </c>
      <c r="J197" s="21">
        <f t="shared" si="52"/>
        <v>935.7119998305612</v>
      </c>
      <c r="K197" s="21">
        <f t="shared" si="48"/>
      </c>
      <c r="L197" s="25">
        <f t="shared" si="35"/>
        <v>-34.65600000208357</v>
      </c>
      <c r="M197" s="25">
        <f t="shared" si="36"/>
        <v>103.96799998124789</v>
      </c>
      <c r="N197" s="25">
        <f t="shared" si="37"/>
        <v>-14.852571428954125</v>
      </c>
      <c r="O197" s="18">
        <f t="shared" si="38"/>
        <v>-48.72556095018302</v>
      </c>
      <c r="P197" s="18">
        <f t="shared" si="39"/>
        <v>48.72556095018302</v>
      </c>
      <c r="Q197" s="30">
        <f t="shared" si="40"/>
        <v>-699.9999399999224</v>
      </c>
      <c r="R197" s="30">
        <f t="shared" si="49"/>
        <v>-699.9999999993555</v>
      </c>
      <c r="S197" s="30">
        <f t="shared" si="50"/>
        <v>-699.9999742855531</v>
      </c>
    </row>
    <row r="198" spans="1:19" ht="12.75">
      <c r="A198" s="19">
        <f t="shared" si="41"/>
        <v>-334.18283329409553</v>
      </c>
      <c r="B198" s="3">
        <f t="shared" si="42"/>
        <v>-0.01399999999910051</v>
      </c>
      <c r="C198" s="3">
        <f t="shared" si="34"/>
        <v>-100</v>
      </c>
      <c r="D198" s="3">
        <v>59.9860000000009</v>
      </c>
      <c r="E198" s="3">
        <v>60</v>
      </c>
      <c r="F198" s="20">
        <f t="shared" si="43"/>
        <v>-334.18283329409553</v>
      </c>
      <c r="G198" s="20">
        <f t="shared" si="51"/>
      </c>
      <c r="H198" s="20">
        <f t="shared" si="45"/>
        <v>-137.60470183877112</v>
      </c>
      <c r="I198" s="21">
        <f t="shared" si="46"/>
      </c>
      <c r="J198" s="21">
        <f t="shared" si="52"/>
        <v>779.7599998826254</v>
      </c>
      <c r="K198" s="21">
        <f t="shared" si="48"/>
      </c>
      <c r="L198" s="25">
        <f t="shared" si="35"/>
        <v>-37.13142857381424</v>
      </c>
      <c r="M198" s="25">
        <f t="shared" si="36"/>
        <v>86.63999998701136</v>
      </c>
      <c r="N198" s="25">
        <f t="shared" si="37"/>
        <v>-15.289411765110373</v>
      </c>
      <c r="O198" s="18">
        <f t="shared" si="38"/>
        <v>-48.72556095018302</v>
      </c>
      <c r="P198" s="18">
        <f t="shared" si="39"/>
        <v>48.72556095018302</v>
      </c>
      <c r="Q198" s="30">
        <f t="shared" si="40"/>
        <v>-699.9999357142087</v>
      </c>
      <c r="R198" s="30">
        <f t="shared" si="49"/>
        <v>-699.9999999994495</v>
      </c>
      <c r="S198" s="30">
        <f t="shared" si="50"/>
        <v>-699.9999735292482</v>
      </c>
    </row>
    <row r="199" spans="1:19" ht="12.75">
      <c r="A199" s="19">
        <f t="shared" si="41"/>
        <v>-359.8892031102501</v>
      </c>
      <c r="B199" s="3">
        <f t="shared" si="42"/>
        <v>-0.01299999999910284</v>
      </c>
      <c r="C199" s="3">
        <f t="shared" si="34"/>
        <v>-100</v>
      </c>
      <c r="D199" s="3">
        <v>59.9870000000009</v>
      </c>
      <c r="E199" s="3">
        <v>60</v>
      </c>
      <c r="F199" s="20">
        <f t="shared" si="43"/>
        <v>-359.8892031102501</v>
      </c>
      <c r="G199" s="20">
        <f t="shared" si="51"/>
      </c>
      <c r="H199" s="20">
        <f t="shared" si="45"/>
        <v>-141.77454116217535</v>
      </c>
      <c r="I199" s="21">
        <f t="shared" si="46"/>
      </c>
      <c r="J199" s="21">
        <f t="shared" si="52"/>
        <v>668.3657141996937</v>
      </c>
      <c r="K199" s="21">
        <f t="shared" si="48"/>
      </c>
      <c r="L199" s="25">
        <f t="shared" si="35"/>
        <v>-39.987692310451955</v>
      </c>
      <c r="M199" s="25">
        <f t="shared" si="36"/>
        <v>74.2628571333392</v>
      </c>
      <c r="N199" s="25">
        <f t="shared" si="37"/>
        <v>-15.752727273155537</v>
      </c>
      <c r="O199" s="18">
        <f t="shared" si="38"/>
        <v>-48.72556095018302</v>
      </c>
      <c r="P199" s="18">
        <f t="shared" si="39"/>
        <v>48.72556095018302</v>
      </c>
      <c r="Q199" s="30">
        <f t="shared" si="40"/>
        <v>-699.9999307691546</v>
      </c>
      <c r="R199" s="30">
        <f t="shared" si="49"/>
        <v>-699.9999999995163</v>
      </c>
      <c r="S199" s="30">
        <f t="shared" si="50"/>
        <v>-699.9999727271068</v>
      </c>
    </row>
    <row r="200" spans="1:19" ht="12.75">
      <c r="A200" s="19">
        <f t="shared" si="41"/>
        <v>-389.87996753927126</v>
      </c>
      <c r="B200" s="3">
        <f t="shared" si="42"/>
        <v>-0.011999999999098065</v>
      </c>
      <c r="C200" s="3">
        <f aca="true" t="shared" si="53" ref="C200:C263">+$B$4</f>
        <v>-100</v>
      </c>
      <c r="D200" s="3">
        <v>59.9880000000009</v>
      </c>
      <c r="E200" s="3">
        <v>60</v>
      </c>
      <c r="F200" s="20">
        <f t="shared" si="43"/>
        <v>-389.87996753927126</v>
      </c>
      <c r="G200" s="20">
        <f t="shared" si="51"/>
      </c>
      <c r="H200" s="20">
        <f t="shared" si="45"/>
        <v>-146.20499543518721</v>
      </c>
      <c r="I200" s="21">
        <f t="shared" si="46"/>
      </c>
      <c r="J200" s="21">
        <f t="shared" si="52"/>
        <v>584.8199999337849</v>
      </c>
      <c r="K200" s="21">
        <f t="shared" si="48"/>
      </c>
      <c r="L200" s="25">
        <f aca="true" t="shared" si="54" ref="L200:L263">(-10*C200/B200)*($H$4*$H$4)</f>
        <v>-43.320000003255984</v>
      </c>
      <c r="M200" s="25">
        <f aca="true" t="shared" si="55" ref="M200:M263">(-10*C200/(B200+0.02))*($H$4*$H$4)</f>
        <v>64.97999999267404</v>
      </c>
      <c r="N200" s="25">
        <f aca="true" t="shared" si="56" ref="N200:N263">(-10*C200/(B200-0.02))*($H$4*$H$4)</f>
        <v>-16.24500000045787</v>
      </c>
      <c r="O200" s="18">
        <f aca="true" t="shared" si="57" ref="O200:O263">-$D$4</f>
        <v>-48.72556095018302</v>
      </c>
      <c r="P200" s="18">
        <f aca="true" t="shared" si="58" ref="P200:P263">+$D$4</f>
        <v>48.72556095018302</v>
      </c>
      <c r="Q200" s="30">
        <f aca="true" t="shared" si="59" ref="Q200:Q263">(2-(A200*B200)/(-10*C200*$H$4*$H$4))*100</f>
        <v>-699.9999249999247</v>
      </c>
      <c r="R200" s="30">
        <f t="shared" si="49"/>
        <v>-699.9999999995667</v>
      </c>
      <c r="S200" s="30">
        <f t="shared" si="50"/>
        <v>-699.9999718748313</v>
      </c>
    </row>
    <row r="201" spans="1:19" ht="12.75">
      <c r="A201" s="19">
        <f aca="true" t="shared" si="60" ref="A201:A264">IF(F201=-99999,I201,IF(F201&lt;0,F201,I201))</f>
        <v>-425.32359773260015</v>
      </c>
      <c r="B201" s="3">
        <f t="shared" si="42"/>
        <v>-0.010999999999100396</v>
      </c>
      <c r="C201" s="3">
        <f t="shared" si="53"/>
        <v>-100</v>
      </c>
      <c r="D201" s="3">
        <v>59.9890000000009</v>
      </c>
      <c r="E201" s="3">
        <v>60</v>
      </c>
      <c r="F201" s="20">
        <f aca="true" t="shared" si="61" ref="F201:F264">IF((D201-60)&lt;=0,(-10*C201)*($F$4-60)^2/(D201-60-0.000000001),"")</f>
        <v>-425.32359773260015</v>
      </c>
      <c r="G201" s="20">
        <f aca="true" t="shared" si="62" ref="G201:G264">IF((D201-59.98)&lt;=0,(-10*C201)*($F$4-59.98)^2/(D201-59.98-0.000000001),"")</f>
      </c>
      <c r="H201" s="20">
        <f aca="true" t="shared" si="63" ref="H201:H236">IF((D201-60.02)&lt;=0,(-10*C201)*(($F$4+0.02)-60.02)^2/(D201-60.02-0.000000001),"")</f>
        <v>-150.92128545850287</v>
      </c>
      <c r="I201" s="21">
        <f aca="true" t="shared" si="64" ref="I201:I264">IF((D201-60)&gt;0,(-10*C201)*($G$4-60)^2/(D201-60),"")</f>
      </c>
      <c r="J201" s="21">
        <f t="shared" si="52"/>
        <v>519.8399999478112</v>
      </c>
      <c r="K201" s="21">
        <f aca="true" t="shared" si="65" ref="K201:K236">IF((D201-60.02)&gt;0,(-10*C201)*($G$4-60.02)^2/(D201-60.02),"")</f>
      </c>
      <c r="L201" s="25">
        <f t="shared" si="54"/>
        <v>-47.258181822046694</v>
      </c>
      <c r="M201" s="25">
        <f t="shared" si="55"/>
        <v>57.75999999422654</v>
      </c>
      <c r="N201" s="25">
        <f t="shared" si="56"/>
        <v>-16.769032258551146</v>
      </c>
      <c r="O201" s="18">
        <f t="shared" si="57"/>
        <v>-48.72556095018302</v>
      </c>
      <c r="P201" s="18">
        <f t="shared" si="58"/>
        <v>48.72556095018302</v>
      </c>
      <c r="Q201" s="30">
        <f t="shared" si="59"/>
        <v>-699.999918181744</v>
      </c>
      <c r="R201" s="30">
        <f aca="true" t="shared" si="66" ref="R201:R264">IF(G201&lt;=0,(2-(G201*(B201+0.02))/(-10*C201*$H$4*$H$4))*100,(2-(J201*(B201+0.02))/(-10*C201*$H$4*$H$4))*100)</f>
        <v>-699.9999999996056</v>
      </c>
      <c r="S201" s="30">
        <f aca="true" t="shared" si="67" ref="S201:S264">IF(H201&lt;=0,(2-(H201*(B201-0.02))/(-10*C201*$H$4*$H$4))*100,(2-(K201*(B201-0.02))/(-10*C201*$H$4*$H$4))*100)</f>
        <v>-699.9999709675706</v>
      </c>
    </row>
    <row r="202" spans="1:19" ht="12.75">
      <c r="A202" s="19">
        <f t="shared" si="60"/>
        <v>-467.8559532563418</v>
      </c>
      <c r="B202" s="3">
        <f t="shared" si="42"/>
        <v>-0.009999999999102727</v>
      </c>
      <c r="C202" s="3">
        <f t="shared" si="53"/>
        <v>-100</v>
      </c>
      <c r="D202" s="3">
        <v>59.9900000000009</v>
      </c>
      <c r="E202" s="3">
        <v>60</v>
      </c>
      <c r="F202" s="20">
        <f t="shared" si="61"/>
        <v>-467.8559532563418</v>
      </c>
      <c r="G202" s="20">
        <f t="shared" si="62"/>
      </c>
      <c r="H202" s="20">
        <f t="shared" si="63"/>
        <v>-155.95199480623418</v>
      </c>
      <c r="I202" s="21">
        <f t="shared" si="64"/>
      </c>
      <c r="J202" s="21">
        <f t="shared" si="52"/>
        <v>467.8559999578319</v>
      </c>
      <c r="K202" s="21">
        <f t="shared" si="65"/>
      </c>
      <c r="L202" s="25">
        <f t="shared" si="54"/>
        <v>-51.984000004664395</v>
      </c>
      <c r="M202" s="25">
        <f t="shared" si="55"/>
        <v>51.983999995335616</v>
      </c>
      <c r="N202" s="25">
        <f t="shared" si="56"/>
        <v>-17.328000000518266</v>
      </c>
      <c r="O202" s="18">
        <f t="shared" si="57"/>
        <v>-48.72556095018302</v>
      </c>
      <c r="P202" s="18">
        <f t="shared" si="58"/>
        <v>48.72556095018302</v>
      </c>
      <c r="Q202" s="30">
        <f t="shared" si="59"/>
        <v>-699.9999099999274</v>
      </c>
      <c r="R202" s="30">
        <f t="shared" si="66"/>
        <v>-699.9999999996369</v>
      </c>
      <c r="S202" s="30">
        <f t="shared" si="67"/>
        <v>-699.9999699998256</v>
      </c>
    </row>
    <row r="203" spans="1:19" ht="12.75">
      <c r="A203" s="19">
        <f t="shared" si="60"/>
        <v>-519.8399422920617</v>
      </c>
      <c r="B203" s="3">
        <f t="shared" si="42"/>
        <v>-0.008999999999097952</v>
      </c>
      <c r="C203" s="3">
        <f t="shared" si="53"/>
        <v>-100</v>
      </c>
      <c r="D203" s="3">
        <v>59.9910000000009</v>
      </c>
      <c r="E203" s="3">
        <v>60</v>
      </c>
      <c r="F203" s="20">
        <f t="shared" si="61"/>
        <v>-519.8399422920617</v>
      </c>
      <c r="G203" s="20">
        <f t="shared" si="62"/>
      </c>
      <c r="H203" s="20">
        <f t="shared" si="63"/>
        <v>-161.3296496143086</v>
      </c>
      <c r="I203" s="21">
        <f t="shared" si="64"/>
      </c>
      <c r="J203" s="21">
        <f t="shared" si="52"/>
        <v>425.3236363285986</v>
      </c>
      <c r="K203" s="21">
        <f t="shared" si="65"/>
      </c>
      <c r="L203" s="25">
        <f t="shared" si="54"/>
        <v>-57.76000000578915</v>
      </c>
      <c r="M203" s="25">
        <f t="shared" si="55"/>
        <v>47.25818181430645</v>
      </c>
      <c r="N203" s="25">
        <f t="shared" si="56"/>
        <v>-17.925517241936888</v>
      </c>
      <c r="O203" s="18">
        <f t="shared" si="57"/>
        <v>-48.72556095018302</v>
      </c>
      <c r="P203" s="18">
        <f t="shared" si="58"/>
        <v>48.72556095018302</v>
      </c>
      <c r="Q203" s="30">
        <f t="shared" si="59"/>
        <v>-699.9998999999295</v>
      </c>
      <c r="R203" s="30">
        <f t="shared" si="66"/>
        <v>-699.9999999996627</v>
      </c>
      <c r="S203" s="30">
        <f t="shared" si="67"/>
        <v>-699.9999689653397</v>
      </c>
    </row>
    <row r="204" spans="1:19" ht="12.75">
      <c r="A204" s="19">
        <f t="shared" si="60"/>
        <v>-584.8199269632278</v>
      </c>
      <c r="B204" s="3">
        <f t="shared" si="42"/>
        <v>-0.007999999999100282</v>
      </c>
      <c r="C204" s="3">
        <f t="shared" si="53"/>
        <v>-100</v>
      </c>
      <c r="D204" s="3">
        <v>59.9920000000009</v>
      </c>
      <c r="E204" s="3">
        <v>60</v>
      </c>
      <c r="F204" s="20">
        <f t="shared" si="61"/>
        <v>-584.8199269632278</v>
      </c>
      <c r="G204" s="20">
        <f t="shared" si="62"/>
      </c>
      <c r="H204" s="20">
        <f t="shared" si="63"/>
        <v>-167.09142260921308</v>
      </c>
      <c r="I204" s="21">
        <f t="shared" si="64"/>
      </c>
      <c r="J204" s="21">
        <f t="shared" si="52"/>
        <v>389.8799999706313</v>
      </c>
      <c r="K204" s="21">
        <f t="shared" si="65"/>
      </c>
      <c r="L204" s="25">
        <f t="shared" si="54"/>
        <v>-64.98000000730796</v>
      </c>
      <c r="M204" s="25">
        <f t="shared" si="55"/>
        <v>43.31999999675202</v>
      </c>
      <c r="N204" s="25">
        <f t="shared" si="56"/>
        <v>-18.565714286310854</v>
      </c>
      <c r="O204" s="18">
        <f t="shared" si="57"/>
        <v>-48.72556095018302</v>
      </c>
      <c r="P204" s="18">
        <f t="shared" si="58"/>
        <v>48.72556095018302</v>
      </c>
      <c r="Q204" s="30">
        <f t="shared" si="59"/>
        <v>-699.9998874999325</v>
      </c>
      <c r="R204" s="30">
        <f t="shared" si="66"/>
        <v>-699.999999999684</v>
      </c>
      <c r="S204" s="30">
        <f t="shared" si="67"/>
        <v>-699.9999678569619</v>
      </c>
    </row>
    <row r="205" spans="1:19" ht="12.75">
      <c r="A205" s="19">
        <f t="shared" si="60"/>
        <v>-668.3656188905343</v>
      </c>
      <c r="B205" s="3">
        <f aca="true" t="shared" si="68" ref="B205:B275">+D205-E205</f>
        <v>-0.006999999999102613</v>
      </c>
      <c r="C205" s="3">
        <f t="shared" si="53"/>
        <v>-100</v>
      </c>
      <c r="D205" s="3">
        <v>59.9930000000009</v>
      </c>
      <c r="E205" s="3">
        <v>60</v>
      </c>
      <c r="F205" s="20">
        <f t="shared" si="61"/>
        <v>-668.3656188905343</v>
      </c>
      <c r="G205" s="20">
        <f t="shared" si="62"/>
      </c>
      <c r="H205" s="20">
        <f t="shared" si="63"/>
        <v>-173.27999358794594</v>
      </c>
      <c r="I205" s="21">
        <f t="shared" si="64"/>
      </c>
      <c r="J205" s="21">
        <f t="shared" si="52"/>
        <v>359.88923074426856</v>
      </c>
      <c r="K205" s="21">
        <f t="shared" si="65"/>
      </c>
      <c r="L205" s="25">
        <f t="shared" si="54"/>
        <v>-74.26285715237752</v>
      </c>
      <c r="M205" s="25">
        <f t="shared" si="55"/>
        <v>39.98769230493197</v>
      </c>
      <c r="N205" s="25">
        <f t="shared" si="56"/>
        <v>-19.25333333397325</v>
      </c>
      <c r="O205" s="18">
        <f t="shared" si="57"/>
        <v>-48.72556095018302</v>
      </c>
      <c r="P205" s="18">
        <f t="shared" si="58"/>
        <v>48.72556095018302</v>
      </c>
      <c r="Q205" s="30">
        <f t="shared" si="59"/>
        <v>-699.9998714285082</v>
      </c>
      <c r="R205" s="30">
        <f t="shared" si="66"/>
        <v>-699.9999999997019</v>
      </c>
      <c r="S205" s="30">
        <f t="shared" si="67"/>
        <v>-699.9999666664822</v>
      </c>
    </row>
    <row r="206" spans="1:19" ht="12.75">
      <c r="A206" s="19">
        <f t="shared" si="60"/>
        <v>-779.7598701571959</v>
      </c>
      <c r="B206" s="3">
        <f t="shared" si="68"/>
        <v>-0.005999999999097838</v>
      </c>
      <c r="C206" s="3">
        <f t="shared" si="53"/>
        <v>-100</v>
      </c>
      <c r="D206" s="3">
        <v>59.9940000000009</v>
      </c>
      <c r="E206" s="3">
        <v>60</v>
      </c>
      <c r="F206" s="20">
        <f t="shared" si="61"/>
        <v>-779.7598701571959</v>
      </c>
      <c r="G206" s="20">
        <f t="shared" si="62"/>
      </c>
      <c r="H206" s="20">
        <f t="shared" si="63"/>
        <v>-179.9446084698748</v>
      </c>
      <c r="I206" s="21">
        <f t="shared" si="64"/>
      </c>
      <c r="J206" s="21">
        <f t="shared" si="52"/>
        <v>334.18285712121747</v>
      </c>
      <c r="K206" s="21">
        <f t="shared" si="65"/>
      </c>
      <c r="L206" s="25">
        <f t="shared" si="54"/>
        <v>-86.64000001302722</v>
      </c>
      <c r="M206" s="25">
        <f t="shared" si="55"/>
        <v>37.13142856903582</v>
      </c>
      <c r="N206" s="25">
        <f t="shared" si="56"/>
        <v>-19.99384615453991</v>
      </c>
      <c r="O206" s="18">
        <f t="shared" si="57"/>
        <v>-48.72556095018302</v>
      </c>
      <c r="P206" s="18">
        <f t="shared" si="58"/>
        <v>48.72556095018302</v>
      </c>
      <c r="Q206" s="30">
        <f t="shared" si="59"/>
        <v>-699.9998499999432</v>
      </c>
      <c r="R206" s="30">
        <f t="shared" si="66"/>
        <v>-699.9999999997174</v>
      </c>
      <c r="S206" s="30">
        <f t="shared" si="67"/>
        <v>-699.9999653844268</v>
      </c>
    </row>
    <row r="207" spans="1:19" ht="12.75">
      <c r="A207" s="19">
        <f t="shared" si="60"/>
        <v>-935.7118130259491</v>
      </c>
      <c r="B207" s="3">
        <f t="shared" si="68"/>
        <v>-0.004999999999100169</v>
      </c>
      <c r="C207" s="3">
        <f t="shared" si="53"/>
        <v>-100</v>
      </c>
      <c r="D207" s="3">
        <v>59.9950000000009</v>
      </c>
      <c r="E207" s="3">
        <v>60</v>
      </c>
      <c r="F207" s="20">
        <f t="shared" si="61"/>
        <v>-935.7118130259491</v>
      </c>
      <c r="G207" s="20">
        <f t="shared" si="62"/>
      </c>
      <c r="H207" s="20">
        <f t="shared" si="63"/>
        <v>-187.1423925209998</v>
      </c>
      <c r="I207" s="21">
        <f t="shared" si="64"/>
      </c>
      <c r="J207" s="21">
        <f t="shared" si="52"/>
        <v>311.903999981196</v>
      </c>
      <c r="K207" s="21">
        <f t="shared" si="65"/>
      </c>
      <c r="L207" s="25">
        <f t="shared" si="54"/>
        <v>-103.96800001871074</v>
      </c>
      <c r="M207" s="25">
        <f t="shared" si="55"/>
        <v>34.65599999792103</v>
      </c>
      <c r="N207" s="25">
        <f t="shared" si="56"/>
        <v>-20.79360000074843</v>
      </c>
      <c r="O207" s="18">
        <f t="shared" si="57"/>
        <v>-48.72556095018302</v>
      </c>
      <c r="P207" s="18">
        <f t="shared" si="58"/>
        <v>48.72556095018302</v>
      </c>
      <c r="Q207" s="30">
        <f t="shared" si="59"/>
        <v>-699.9998199999542</v>
      </c>
      <c r="R207" s="30">
        <f t="shared" si="66"/>
        <v>-699.9999999997307</v>
      </c>
      <c r="S207" s="30">
        <f t="shared" si="67"/>
        <v>-699.9999639998073</v>
      </c>
    </row>
    <row r="208" spans="1:19" ht="12.75">
      <c r="A208" s="19">
        <f t="shared" si="60"/>
        <v>-1169.639707852405</v>
      </c>
      <c r="B208" s="3">
        <f t="shared" si="68"/>
        <v>-0.003999999999102499</v>
      </c>
      <c r="C208" s="3">
        <f t="shared" si="53"/>
        <v>-100</v>
      </c>
      <c r="D208" s="3">
        <v>59.9960000000009</v>
      </c>
      <c r="E208" s="3">
        <v>60</v>
      </c>
      <c r="F208" s="20">
        <f t="shared" si="61"/>
        <v>-1169.639707852405</v>
      </c>
      <c r="G208" s="20">
        <f t="shared" si="62"/>
      </c>
      <c r="H208" s="20">
        <f t="shared" si="63"/>
        <v>-194.93999188474726</v>
      </c>
      <c r="I208" s="21">
        <f t="shared" si="64"/>
      </c>
      <c r="J208" s="21">
        <f t="shared" si="52"/>
        <v>292.409999983514</v>
      </c>
      <c r="K208" s="21">
        <f t="shared" si="65"/>
      </c>
      <c r="L208" s="25">
        <f t="shared" si="54"/>
        <v>-129.9600000291598</v>
      </c>
      <c r="M208" s="25">
        <f t="shared" si="55"/>
        <v>32.48999999817752</v>
      </c>
      <c r="N208" s="25">
        <f t="shared" si="56"/>
        <v>-21.660000000809994</v>
      </c>
      <c r="O208" s="18">
        <f t="shared" si="57"/>
        <v>-48.72556095018302</v>
      </c>
      <c r="P208" s="18">
        <f t="shared" si="58"/>
        <v>48.72556095018302</v>
      </c>
      <c r="Q208" s="30">
        <f t="shared" si="59"/>
        <v>-699.9997749999744</v>
      </c>
      <c r="R208" s="30">
        <f t="shared" si="66"/>
        <v>-699.9999999997426</v>
      </c>
      <c r="S208" s="30">
        <f t="shared" si="67"/>
        <v>-699.9999624998029</v>
      </c>
    </row>
    <row r="209" spans="1:19" ht="12.75">
      <c r="A209" s="19">
        <f t="shared" si="60"/>
        <v>-1559.5194806290708</v>
      </c>
      <c r="B209" s="3">
        <f t="shared" si="68"/>
        <v>-0.0029999999990977244</v>
      </c>
      <c r="C209" s="3">
        <f t="shared" si="53"/>
        <v>-100</v>
      </c>
      <c r="D209" s="3">
        <v>59.9970000000009</v>
      </c>
      <c r="E209" s="3">
        <v>60</v>
      </c>
      <c r="F209" s="20">
        <f t="shared" si="61"/>
        <v>-1559.5194806290708</v>
      </c>
      <c r="G209" s="20">
        <f t="shared" si="62"/>
      </c>
      <c r="H209" s="20">
        <f t="shared" si="63"/>
        <v>-203.41564333768844</v>
      </c>
      <c r="I209" s="21">
        <f t="shared" si="64"/>
      </c>
      <c r="J209" s="21">
        <f t="shared" si="52"/>
        <v>275.2094117500236</v>
      </c>
      <c r="K209" s="21">
        <f t="shared" si="65"/>
      </c>
      <c r="L209" s="25">
        <f t="shared" si="54"/>
        <v>-173.28000005211544</v>
      </c>
      <c r="M209" s="25">
        <f t="shared" si="55"/>
        <v>30.578823527788796</v>
      </c>
      <c r="N209" s="25">
        <f t="shared" si="56"/>
        <v>-22.601739131321434</v>
      </c>
      <c r="O209" s="18">
        <f t="shared" si="57"/>
        <v>-48.72556095018302</v>
      </c>
      <c r="P209" s="18">
        <f t="shared" si="58"/>
        <v>48.72556095018302</v>
      </c>
      <c r="Q209" s="30">
        <f t="shared" si="59"/>
        <v>-699.9997000000184</v>
      </c>
      <c r="R209" s="30">
        <f t="shared" si="66"/>
        <v>-699.9999999997527</v>
      </c>
      <c r="S209" s="30">
        <f t="shared" si="67"/>
        <v>-699.999960869363</v>
      </c>
    </row>
    <row r="210" spans="1:19" ht="12.75">
      <c r="A210" s="19">
        <f t="shared" si="60"/>
        <v>-2339.278831412984</v>
      </c>
      <c r="B210" s="3">
        <f>+D210-E210</f>
        <v>-0.001999999999100055</v>
      </c>
      <c r="C210" s="3">
        <f t="shared" si="53"/>
        <v>-100</v>
      </c>
      <c r="D210" s="3">
        <v>59.9980000000009</v>
      </c>
      <c r="E210" s="3">
        <v>60</v>
      </c>
      <c r="F210" s="20">
        <f t="shared" si="61"/>
        <v>-2339.278831412984</v>
      </c>
      <c r="G210" s="20">
        <f t="shared" si="62"/>
      </c>
      <c r="H210" s="20">
        <f t="shared" si="63"/>
        <v>-212.66180852402215</v>
      </c>
      <c r="I210" s="21">
        <f t="shared" si="64"/>
      </c>
      <c r="J210" s="21">
        <f t="shared" si="52"/>
        <v>259.9199999869361</v>
      </c>
      <c r="K210" s="21">
        <f t="shared" si="65"/>
      </c>
      <c r="L210" s="25">
        <f t="shared" si="54"/>
        <v>-259.9200001169569</v>
      </c>
      <c r="M210" s="25">
        <f t="shared" si="55"/>
        <v>28.879999998556087</v>
      </c>
      <c r="N210" s="25">
        <f t="shared" si="56"/>
        <v>-23.629090910057496</v>
      </c>
      <c r="O210" s="18">
        <f t="shared" si="57"/>
        <v>-48.72556095018302</v>
      </c>
      <c r="P210" s="18">
        <f t="shared" si="58"/>
        <v>48.72556095018302</v>
      </c>
      <c r="Q210" s="30">
        <f t="shared" si="59"/>
        <v>-699.9995500001432</v>
      </c>
      <c r="R210" s="30">
        <f t="shared" si="66"/>
        <v>-699.9999999997619</v>
      </c>
      <c r="S210" s="30">
        <f t="shared" si="67"/>
        <v>-699.9999590907016</v>
      </c>
    </row>
    <row r="211" spans="1:19" ht="12.75">
      <c r="A211" s="19">
        <f t="shared" si="60"/>
        <v>-4678.555321455159</v>
      </c>
      <c r="B211" s="3">
        <f>+D211-E211</f>
        <v>-0.0009999999999976694</v>
      </c>
      <c r="C211" s="3">
        <f t="shared" si="53"/>
        <v>-100</v>
      </c>
      <c r="D211" s="3">
        <v>59.999</v>
      </c>
      <c r="E211" s="3">
        <v>60</v>
      </c>
      <c r="F211" s="20">
        <f t="shared" si="61"/>
        <v>-4678.555321455159</v>
      </c>
      <c r="G211" s="20">
        <f t="shared" si="62"/>
      </c>
      <c r="H211" s="20">
        <f t="shared" si="63"/>
        <v>-222.78856081956374</v>
      </c>
      <c r="I211" s="21">
        <f t="shared" si="64"/>
      </c>
      <c r="J211" s="21">
        <f t="shared" si="52"/>
        <v>246.23999999990698</v>
      </c>
      <c r="K211" s="21">
        <f t="shared" si="65"/>
      </c>
      <c r="L211" s="25">
        <f t="shared" si="54"/>
        <v>-519.8400000012116</v>
      </c>
      <c r="M211" s="25">
        <f t="shared" si="55"/>
        <v>27.359999999996646</v>
      </c>
      <c r="N211" s="25">
        <f t="shared" si="56"/>
        <v>-24.75428571428846</v>
      </c>
      <c r="O211" s="18">
        <f t="shared" si="57"/>
        <v>-48.72556095018302</v>
      </c>
      <c r="P211" s="18">
        <f t="shared" si="58"/>
        <v>48.72556095018302</v>
      </c>
      <c r="Q211" s="30">
        <f t="shared" si="59"/>
        <v>-699.9991000008185</v>
      </c>
      <c r="R211" s="30">
        <f t="shared" si="66"/>
        <v>-699.9999999997704</v>
      </c>
      <c r="S211" s="30">
        <f t="shared" si="67"/>
        <v>-699.9999571426436</v>
      </c>
    </row>
    <row r="212" spans="1:19" ht="12.75">
      <c r="A212" s="19">
        <f t="shared" si="60"/>
        <v>-9357.101285751902</v>
      </c>
      <c r="B212" s="3">
        <f>+D212-E212</f>
        <v>-0.0005000000000023874</v>
      </c>
      <c r="C212" s="3">
        <f t="shared" si="53"/>
        <v>-100</v>
      </c>
      <c r="D212" s="3">
        <v>59.9995</v>
      </c>
      <c r="E212" s="3">
        <v>60</v>
      </c>
      <c r="F212" s="20">
        <f t="shared" si="61"/>
        <v>-9357.101285751902</v>
      </c>
      <c r="G212" s="20">
        <f t="shared" si="62"/>
      </c>
      <c r="H212" s="20">
        <f t="shared" si="63"/>
        <v>-228.22242789150684</v>
      </c>
      <c r="I212" s="21">
        <f t="shared" si="64"/>
      </c>
      <c r="J212" s="21">
        <f t="shared" si="52"/>
        <v>239.92615384612304</v>
      </c>
      <c r="K212" s="21">
        <f t="shared" si="65"/>
      </c>
      <c r="L212" s="25">
        <f t="shared" si="54"/>
        <v>-1039.6799999950358</v>
      </c>
      <c r="M212" s="25">
        <f t="shared" si="55"/>
        <v>26.658461538464802</v>
      </c>
      <c r="N212" s="25">
        <f t="shared" si="56"/>
        <v>-25.358048780484854</v>
      </c>
      <c r="O212" s="18">
        <f t="shared" si="57"/>
        <v>-48.72556095018302</v>
      </c>
      <c r="P212" s="18">
        <f t="shared" si="58"/>
        <v>48.72556095018302</v>
      </c>
      <c r="Q212" s="30">
        <f t="shared" si="59"/>
        <v>-699.9982000035184</v>
      </c>
      <c r="R212" s="30">
        <f t="shared" si="66"/>
        <v>-699.9999999997742</v>
      </c>
      <c r="S212" s="30">
        <f t="shared" si="67"/>
        <v>-699.9999560973442</v>
      </c>
    </row>
    <row r="213" spans="1:19" ht="12.75">
      <c r="A213" s="19">
        <f t="shared" si="60"/>
        <v>-46785.132147121185</v>
      </c>
      <c r="B213" s="3">
        <f>+D213-E213</f>
        <v>-0.00010000000000331966</v>
      </c>
      <c r="C213" s="3">
        <f t="shared" si="53"/>
        <v>-100</v>
      </c>
      <c r="D213" s="3">
        <v>59.9999</v>
      </c>
      <c r="E213" s="3">
        <v>60</v>
      </c>
      <c r="F213" s="20">
        <f t="shared" si="61"/>
        <v>-46785.132147121185</v>
      </c>
      <c r="G213" s="20">
        <f t="shared" si="62"/>
      </c>
      <c r="H213" s="20">
        <f t="shared" si="63"/>
        <v>-232.76416752407505</v>
      </c>
      <c r="I213" s="21">
        <f t="shared" si="64"/>
      </c>
      <c r="J213" s="21">
        <f t="shared" si="52"/>
        <v>235.1035175879207</v>
      </c>
      <c r="K213" s="21">
        <f t="shared" si="65"/>
      </c>
      <c r="L213" s="25">
        <f t="shared" si="54"/>
        <v>-5198.399999827431</v>
      </c>
      <c r="M213" s="25">
        <f t="shared" si="55"/>
        <v>26.12261306533099</v>
      </c>
      <c r="N213" s="25">
        <f t="shared" si="56"/>
        <v>-25.862686567159912</v>
      </c>
      <c r="O213" s="18">
        <f t="shared" si="57"/>
        <v>-48.72556095018302</v>
      </c>
      <c r="P213" s="18">
        <f t="shared" si="58"/>
        <v>48.72556095018302</v>
      </c>
      <c r="Q213" s="30">
        <f t="shared" si="59"/>
        <v>-699.9910000899177</v>
      </c>
      <c r="R213" s="30">
        <f t="shared" si="66"/>
        <v>-699.999999999777</v>
      </c>
      <c r="S213" s="30">
        <f t="shared" si="67"/>
        <v>-699.9999552236612</v>
      </c>
    </row>
    <row r="214" spans="1:19" ht="12.75">
      <c r="A214" s="19">
        <f t="shared" si="60"/>
        <v>46785.599998442645</v>
      </c>
      <c r="B214" s="3">
        <f t="shared" si="68"/>
        <v>0.00010000000000331966</v>
      </c>
      <c r="C214" s="3">
        <f t="shared" si="53"/>
        <v>-100</v>
      </c>
      <c r="D214" s="3">
        <v>60.0001</v>
      </c>
      <c r="E214" s="3">
        <v>60</v>
      </c>
      <c r="F214" s="20">
        <f t="shared" si="61"/>
      </c>
      <c r="G214" s="20">
        <f t="shared" si="62"/>
      </c>
      <c r="H214" s="20">
        <f t="shared" si="63"/>
        <v>-235.1035057736742</v>
      </c>
      <c r="I214" s="21">
        <f t="shared" si="64"/>
        <v>46785.599998442645</v>
      </c>
      <c r="J214" s="21">
        <f t="shared" si="52"/>
        <v>232.7641791043819</v>
      </c>
      <c r="K214" s="21">
        <f t="shared" si="65"/>
      </c>
      <c r="L214" s="25">
        <f t="shared" si="54"/>
        <v>5198.399999827431</v>
      </c>
      <c r="M214" s="25">
        <f t="shared" si="55"/>
        <v>25.862686567159912</v>
      </c>
      <c r="N214" s="25">
        <f t="shared" si="56"/>
        <v>-26.12261306533099</v>
      </c>
      <c r="O214" s="18">
        <f t="shared" si="57"/>
        <v>-48.72556095018302</v>
      </c>
      <c r="P214" s="18">
        <f t="shared" si="58"/>
        <v>48.72556095018302</v>
      </c>
      <c r="Q214" s="30">
        <f t="shared" si="59"/>
        <v>-699.9999999999183</v>
      </c>
      <c r="R214" s="30">
        <f t="shared" si="66"/>
        <v>-699.9999999997785</v>
      </c>
      <c r="S214" s="30">
        <f t="shared" si="67"/>
        <v>-699.9999547736488</v>
      </c>
    </row>
    <row r="215" spans="1:19" ht="12.75">
      <c r="A215" s="19">
        <f t="shared" si="60"/>
        <v>9357.119999954473</v>
      </c>
      <c r="B215" s="3">
        <f t="shared" si="68"/>
        <v>0.0005000000000023874</v>
      </c>
      <c r="C215" s="3">
        <f t="shared" si="53"/>
        <v>-100</v>
      </c>
      <c r="D215" s="3">
        <v>60.0005</v>
      </c>
      <c r="E215" s="3">
        <v>60</v>
      </c>
      <c r="F215" s="20">
        <f t="shared" si="61"/>
      </c>
      <c r="G215" s="20">
        <f t="shared" si="62"/>
      </c>
      <c r="H215" s="20">
        <f t="shared" si="63"/>
        <v>-239.92614154221835</v>
      </c>
      <c r="I215" s="21">
        <f t="shared" si="64"/>
        <v>9357.119999954473</v>
      </c>
      <c r="J215" s="21">
        <f t="shared" si="52"/>
        <v>228.2224390243082</v>
      </c>
      <c r="K215" s="21">
        <f t="shared" si="65"/>
      </c>
      <c r="L215" s="25">
        <f t="shared" si="54"/>
        <v>1039.6799999950358</v>
      </c>
      <c r="M215" s="25">
        <f t="shared" si="55"/>
        <v>25.358048780484854</v>
      </c>
      <c r="N215" s="25">
        <f t="shared" si="56"/>
        <v>-26.658461538464802</v>
      </c>
      <c r="O215" s="18">
        <f t="shared" si="57"/>
        <v>-48.72556095018302</v>
      </c>
      <c r="P215" s="18">
        <f t="shared" si="58"/>
        <v>48.72556095018302</v>
      </c>
      <c r="Q215" s="30">
        <f t="shared" si="59"/>
        <v>-699.9999999999183</v>
      </c>
      <c r="R215" s="30">
        <f t="shared" si="66"/>
        <v>-699.9999999997812</v>
      </c>
      <c r="S215" s="30">
        <f t="shared" si="67"/>
        <v>-699.9999538459302</v>
      </c>
    </row>
    <row r="216" spans="1:19" ht="12.75">
      <c r="A216" s="19">
        <f t="shared" si="60"/>
        <v>4678.559995323193</v>
      </c>
      <c r="B216" s="3">
        <f t="shared" si="68"/>
        <v>0.0010000000009995347</v>
      </c>
      <c r="C216" s="3">
        <f t="shared" si="53"/>
        <v>-100</v>
      </c>
      <c r="D216" s="3">
        <v>60.001000000001</v>
      </c>
      <c r="E216" s="3">
        <v>60</v>
      </c>
      <c r="F216" s="20">
        <f t="shared" si="61"/>
      </c>
      <c r="G216" s="20">
        <f t="shared" si="62"/>
      </c>
      <c r="H216" s="20">
        <f t="shared" si="63"/>
        <v>-246.23998705289185</v>
      </c>
      <c r="I216" s="21">
        <f t="shared" si="64"/>
        <v>4678.559995323193</v>
      </c>
      <c r="J216" s="21">
        <f t="shared" si="52"/>
        <v>222.78857141791406</v>
      </c>
      <c r="K216" s="21">
        <f t="shared" si="65"/>
      </c>
      <c r="L216" s="25">
        <f t="shared" si="54"/>
        <v>519.839999480402</v>
      </c>
      <c r="M216" s="25">
        <f t="shared" si="55"/>
        <v>24.75428571310749</v>
      </c>
      <c r="N216" s="25">
        <f t="shared" si="56"/>
        <v>-27.36000000143933</v>
      </c>
      <c r="O216" s="18">
        <f t="shared" si="57"/>
        <v>-48.72556095018302</v>
      </c>
      <c r="P216" s="18">
        <f t="shared" si="58"/>
        <v>48.72556095018302</v>
      </c>
      <c r="Q216" s="30">
        <f t="shared" si="59"/>
        <v>-699.9999999999183</v>
      </c>
      <c r="R216" s="30">
        <f t="shared" si="66"/>
        <v>-699.9999999997843</v>
      </c>
      <c r="S216" s="30">
        <f t="shared" si="67"/>
        <v>-699.9999526313518</v>
      </c>
    </row>
    <row r="217" spans="1:19" ht="12.75">
      <c r="A217" s="19">
        <f t="shared" si="60"/>
        <v>2339.279998833418</v>
      </c>
      <c r="B217" s="3">
        <f t="shared" si="68"/>
        <v>0.002000000000997204</v>
      </c>
      <c r="C217" s="3">
        <f t="shared" si="53"/>
        <v>-100</v>
      </c>
      <c r="D217" s="3">
        <v>60.002000000001</v>
      </c>
      <c r="E217" s="3">
        <v>60</v>
      </c>
      <c r="F217" s="20">
        <f t="shared" si="61"/>
      </c>
      <c r="G217" s="20">
        <f t="shared" si="62"/>
      </c>
      <c r="H217" s="20">
        <f t="shared" si="63"/>
        <v>-259.91998557433175</v>
      </c>
      <c r="I217" s="21">
        <f t="shared" si="64"/>
        <v>2339.279998833418</v>
      </c>
      <c r="J217" s="21">
        <f t="shared" si="52"/>
        <v>212.66181817212927</v>
      </c>
      <c r="K217" s="21">
        <f t="shared" si="65"/>
      </c>
      <c r="L217" s="25">
        <f t="shared" si="54"/>
        <v>259.9199998704034</v>
      </c>
      <c r="M217" s="25">
        <f t="shared" si="55"/>
        <v>23.629090908019865</v>
      </c>
      <c r="N217" s="25">
        <f t="shared" si="56"/>
        <v>-28.88000000159996</v>
      </c>
      <c r="O217" s="18">
        <f t="shared" si="57"/>
        <v>-48.72556095018302</v>
      </c>
      <c r="P217" s="18">
        <f t="shared" si="58"/>
        <v>48.72556095018302</v>
      </c>
      <c r="Q217" s="30">
        <f t="shared" si="59"/>
        <v>-699.9999999999183</v>
      </c>
      <c r="R217" s="30">
        <f t="shared" si="66"/>
        <v>-699.9999999997904</v>
      </c>
      <c r="S217" s="30">
        <f t="shared" si="67"/>
        <v>-699.9999499997649</v>
      </c>
    </row>
    <row r="218" spans="1:19" ht="12.75">
      <c r="A218" s="19">
        <f t="shared" si="60"/>
        <v>1559.51999947899</v>
      </c>
      <c r="B218" s="3">
        <f t="shared" si="68"/>
        <v>0.003000000001001979</v>
      </c>
      <c r="C218" s="3">
        <f t="shared" si="53"/>
        <v>-100</v>
      </c>
      <c r="D218" s="3">
        <v>60.003000000001</v>
      </c>
      <c r="E218" s="3">
        <v>60</v>
      </c>
      <c r="F218" s="20">
        <f t="shared" si="61"/>
      </c>
      <c r="G218" s="20">
        <f t="shared" si="62"/>
      </c>
      <c r="H218" s="20">
        <f t="shared" si="63"/>
        <v>-275.20939559206323</v>
      </c>
      <c r="I218" s="21">
        <f t="shared" si="64"/>
        <v>1559.51999947899</v>
      </c>
      <c r="J218" s="21">
        <f t="shared" si="52"/>
        <v>203.41565216500533</v>
      </c>
      <c r="K218" s="21">
        <f t="shared" si="65"/>
      </c>
      <c r="L218" s="25">
        <f t="shared" si="54"/>
        <v>173.2799999421257</v>
      </c>
      <c r="M218" s="25">
        <f t="shared" si="55"/>
        <v>22.601739129450156</v>
      </c>
      <c r="N218" s="25">
        <f t="shared" si="56"/>
        <v>-30.57882353121408</v>
      </c>
      <c r="O218" s="18">
        <f t="shared" si="57"/>
        <v>-48.72556095018302</v>
      </c>
      <c r="P218" s="18">
        <f t="shared" si="58"/>
        <v>48.72556095018302</v>
      </c>
      <c r="Q218" s="30">
        <f t="shared" si="59"/>
        <v>-699.9999999999183</v>
      </c>
      <c r="R218" s="30">
        <f t="shared" si="66"/>
        <v>-699.999999999796</v>
      </c>
      <c r="S218" s="30">
        <f t="shared" si="67"/>
        <v>-699.9999470585797</v>
      </c>
    </row>
    <row r="219" spans="1:19" ht="12.75">
      <c r="A219" s="19">
        <f t="shared" si="60"/>
        <v>1169.6399997075869</v>
      </c>
      <c r="B219" s="3">
        <f t="shared" si="68"/>
        <v>0.004000000000999648</v>
      </c>
      <c r="C219" s="3">
        <f t="shared" si="53"/>
        <v>-100</v>
      </c>
      <c r="D219" s="3">
        <v>60.004000000001</v>
      </c>
      <c r="E219" s="3">
        <v>60</v>
      </c>
      <c r="F219" s="20">
        <f t="shared" si="61"/>
      </c>
      <c r="G219" s="20">
        <f t="shared" si="62"/>
      </c>
      <c r="H219" s="20">
        <f t="shared" si="63"/>
        <v>-292.40998174256174</v>
      </c>
      <c r="I219" s="21">
        <f t="shared" si="64"/>
        <v>1169.6399997075869</v>
      </c>
      <c r="J219" s="21">
        <f t="shared" si="52"/>
        <v>194.9399999918373</v>
      </c>
      <c r="K219" s="21">
        <f t="shared" si="65"/>
      </c>
      <c r="L219" s="25">
        <f t="shared" si="54"/>
        <v>129.95999996752144</v>
      </c>
      <c r="M219" s="25">
        <f t="shared" si="55"/>
        <v>21.65999999909782</v>
      </c>
      <c r="N219" s="25">
        <f t="shared" si="56"/>
        <v>-32.490000002029916</v>
      </c>
      <c r="O219" s="18">
        <f t="shared" si="57"/>
        <v>-48.72556095018302</v>
      </c>
      <c r="P219" s="18">
        <f t="shared" si="58"/>
        <v>48.72556095018302</v>
      </c>
      <c r="Q219" s="30">
        <f t="shared" si="59"/>
        <v>-699.9999999999183</v>
      </c>
      <c r="R219" s="30">
        <f t="shared" si="66"/>
        <v>-699.9999999998013</v>
      </c>
      <c r="S219" s="30">
        <f t="shared" si="67"/>
        <v>-699.9999437497461</v>
      </c>
    </row>
    <row r="220" spans="1:19" ht="12.75">
      <c r="A220" s="19">
        <f t="shared" si="60"/>
        <v>935.7119998132748</v>
      </c>
      <c r="B220" s="3">
        <f t="shared" si="68"/>
        <v>0.005000000000997318</v>
      </c>
      <c r="C220" s="3">
        <f t="shared" si="53"/>
        <v>-100</v>
      </c>
      <c r="D220" s="3">
        <v>60.005000000001</v>
      </c>
      <c r="E220" s="3">
        <v>60</v>
      </c>
      <c r="F220" s="20">
        <f t="shared" si="61"/>
      </c>
      <c r="G220" s="20">
        <f t="shared" si="62"/>
      </c>
      <c r="H220" s="20">
        <f t="shared" si="63"/>
        <v>-311.90397922704597</v>
      </c>
      <c r="I220" s="21">
        <f t="shared" si="64"/>
        <v>935.7119998132748</v>
      </c>
      <c r="J220" s="21">
        <f t="shared" si="52"/>
        <v>187.14239999249403</v>
      </c>
      <c r="K220" s="21">
        <f t="shared" si="65"/>
      </c>
      <c r="L220" s="25">
        <f t="shared" si="54"/>
        <v>103.96799997926219</v>
      </c>
      <c r="M220" s="25">
        <f t="shared" si="55"/>
        <v>20.793599999170485</v>
      </c>
      <c r="N220" s="25">
        <f t="shared" si="56"/>
        <v>-34.656000002304204</v>
      </c>
      <c r="O220" s="18">
        <f t="shared" si="57"/>
        <v>-48.72556095018302</v>
      </c>
      <c r="P220" s="18">
        <f t="shared" si="58"/>
        <v>48.72556095018302</v>
      </c>
      <c r="Q220" s="30">
        <f t="shared" si="59"/>
        <v>-699.9999999999183</v>
      </c>
      <c r="R220" s="30">
        <f t="shared" si="66"/>
        <v>-699.9999999998058</v>
      </c>
      <c r="S220" s="30">
        <f t="shared" si="67"/>
        <v>-699.9999399997348</v>
      </c>
    </row>
    <row r="221" spans="1:19" ht="12.75">
      <c r="A221" s="19">
        <f t="shared" si="60"/>
        <v>779.7599998696975</v>
      </c>
      <c r="B221" s="3">
        <f t="shared" si="68"/>
        <v>0.006000000001002093</v>
      </c>
      <c r="C221" s="3">
        <f t="shared" si="53"/>
        <v>-100</v>
      </c>
      <c r="D221" s="3">
        <v>60.006000000001</v>
      </c>
      <c r="E221" s="3">
        <v>60</v>
      </c>
      <c r="F221" s="20">
        <f t="shared" si="61"/>
      </c>
      <c r="G221" s="20">
        <f t="shared" si="62"/>
      </c>
      <c r="H221" s="20">
        <f t="shared" si="63"/>
        <v>-334.18283329647005</v>
      </c>
      <c r="I221" s="21">
        <f t="shared" si="64"/>
        <v>779.7599998696975</v>
      </c>
      <c r="J221" s="21">
        <f t="shared" si="52"/>
        <v>179.94461537764204</v>
      </c>
      <c r="K221" s="21">
        <f t="shared" si="65"/>
      </c>
      <c r="L221" s="25">
        <f t="shared" si="54"/>
        <v>86.63999998552978</v>
      </c>
      <c r="M221" s="25">
        <f t="shared" si="55"/>
        <v>19.99384615307555</v>
      </c>
      <c r="N221" s="25">
        <f t="shared" si="56"/>
        <v>-37.13142857408637</v>
      </c>
      <c r="O221" s="18">
        <f t="shared" si="57"/>
        <v>-48.72556095018302</v>
      </c>
      <c r="P221" s="18">
        <f t="shared" si="58"/>
        <v>48.72556095018302</v>
      </c>
      <c r="Q221" s="30">
        <f t="shared" si="59"/>
        <v>-699.9999999999183</v>
      </c>
      <c r="R221" s="30">
        <f t="shared" si="66"/>
        <v>-699.9999999998103</v>
      </c>
      <c r="S221" s="30">
        <f t="shared" si="67"/>
        <v>-699.9999357140076</v>
      </c>
    </row>
    <row r="222" spans="1:19" ht="12.75">
      <c r="A222" s="19">
        <f t="shared" si="60"/>
        <v>668.3657141901957</v>
      </c>
      <c r="B222" s="3">
        <f t="shared" si="68"/>
        <v>0.007000000000999762</v>
      </c>
      <c r="C222" s="3">
        <f t="shared" si="53"/>
        <v>-100</v>
      </c>
      <c r="D222" s="3">
        <v>60.007000000001</v>
      </c>
      <c r="E222" s="3">
        <v>60</v>
      </c>
      <c r="F222" s="20">
        <f t="shared" si="61"/>
      </c>
      <c r="G222" s="20">
        <f t="shared" si="62"/>
      </c>
      <c r="H222" s="20">
        <f t="shared" si="63"/>
        <v>-359.889203113004</v>
      </c>
      <c r="I222" s="21">
        <f t="shared" si="64"/>
        <v>668.3657141901957</v>
      </c>
      <c r="J222" s="21">
        <f t="shared" si="52"/>
        <v>173.279999993548</v>
      </c>
      <c r="K222" s="21">
        <f t="shared" si="65"/>
      </c>
      <c r="L222" s="25">
        <f t="shared" si="54"/>
        <v>74.26285713225069</v>
      </c>
      <c r="M222" s="25">
        <f t="shared" si="55"/>
        <v>19.253333332620418</v>
      </c>
      <c r="N222" s="25">
        <f t="shared" si="56"/>
        <v>-39.98769231076755</v>
      </c>
      <c r="O222" s="18">
        <f t="shared" si="57"/>
        <v>-48.72556095018302</v>
      </c>
      <c r="P222" s="18">
        <f t="shared" si="58"/>
        <v>48.72556095018302</v>
      </c>
      <c r="Q222" s="30">
        <f t="shared" si="59"/>
        <v>-699.9999999999183</v>
      </c>
      <c r="R222" s="30">
        <f t="shared" si="66"/>
        <v>-699.9999999998142</v>
      </c>
      <c r="S222" s="30">
        <f t="shared" si="67"/>
        <v>-699.999930768938</v>
      </c>
    </row>
    <row r="223" spans="1:19" ht="12.75">
      <c r="A223" s="19">
        <f t="shared" si="60"/>
        <v>584.8199999270323</v>
      </c>
      <c r="B223" s="3">
        <f t="shared" si="68"/>
        <v>0.008000000000997431</v>
      </c>
      <c r="C223" s="3">
        <f t="shared" si="53"/>
        <v>-100</v>
      </c>
      <c r="D223" s="3">
        <v>60.008000000001</v>
      </c>
      <c r="E223" s="3">
        <v>60</v>
      </c>
      <c r="F223" s="20">
        <f t="shared" si="61"/>
      </c>
      <c r="G223" s="20">
        <f t="shared" si="62"/>
      </c>
      <c r="H223" s="20">
        <f t="shared" si="63"/>
        <v>-389.87996754227237</v>
      </c>
      <c r="I223" s="21">
        <f t="shared" si="64"/>
        <v>584.8199999270323</v>
      </c>
      <c r="J223" s="21">
        <f t="shared" si="52"/>
        <v>167.09142856544256</v>
      </c>
      <c r="K223" s="21">
        <f t="shared" si="65"/>
      </c>
      <c r="L223" s="25">
        <f t="shared" si="54"/>
        <v>64.97999999189837</v>
      </c>
      <c r="M223" s="25">
        <f t="shared" si="55"/>
        <v>18.56571428505293</v>
      </c>
      <c r="N223" s="25">
        <f t="shared" si="56"/>
        <v>-43.32000000360073</v>
      </c>
      <c r="O223" s="18">
        <f t="shared" si="57"/>
        <v>-48.72556095018302</v>
      </c>
      <c r="P223" s="18">
        <f t="shared" si="58"/>
        <v>48.72556095018302</v>
      </c>
      <c r="Q223" s="30">
        <f t="shared" si="59"/>
        <v>-699.9999999999183</v>
      </c>
      <c r="R223" s="30">
        <f t="shared" si="66"/>
        <v>-699.9999999998179</v>
      </c>
      <c r="S223" s="30">
        <f t="shared" si="67"/>
        <v>-699.9999249996902</v>
      </c>
    </row>
    <row r="224" spans="1:19" ht="12.75">
      <c r="A224" s="19">
        <f t="shared" si="60"/>
        <v>519.8399999420654</v>
      </c>
      <c r="B224" s="3">
        <f t="shared" si="68"/>
        <v>0.009000000001002206</v>
      </c>
      <c r="C224" s="3">
        <f t="shared" si="53"/>
        <v>-100</v>
      </c>
      <c r="D224" s="3">
        <v>60.009000000001</v>
      </c>
      <c r="E224" s="3">
        <v>60</v>
      </c>
      <c r="F224" s="20">
        <f t="shared" si="61"/>
      </c>
      <c r="G224" s="20">
        <f t="shared" si="62"/>
      </c>
      <c r="H224" s="20">
        <f t="shared" si="63"/>
        <v>-425.32359773644646</v>
      </c>
      <c r="I224" s="21">
        <f t="shared" si="64"/>
        <v>519.8399999420654</v>
      </c>
      <c r="J224" s="21">
        <f t="shared" si="52"/>
        <v>161.32965516680642</v>
      </c>
      <c r="K224" s="21">
        <f t="shared" si="65"/>
      </c>
      <c r="L224" s="25">
        <f t="shared" si="54"/>
        <v>57.759999993568066</v>
      </c>
      <c r="M224" s="25">
        <f t="shared" si="55"/>
        <v>17.925517240759827</v>
      </c>
      <c r="N224" s="25">
        <f t="shared" si="56"/>
        <v>-47.258181822487494</v>
      </c>
      <c r="O224" s="18">
        <f t="shared" si="57"/>
        <v>-48.72556095018302</v>
      </c>
      <c r="P224" s="18">
        <f t="shared" si="58"/>
        <v>48.72556095018302</v>
      </c>
      <c r="Q224" s="30">
        <f t="shared" si="59"/>
        <v>-699.9999999999183</v>
      </c>
      <c r="R224" s="30">
        <f t="shared" si="66"/>
        <v>-699.9999999998213</v>
      </c>
      <c r="S224" s="30">
        <f t="shared" si="67"/>
        <v>-699.9999181814882</v>
      </c>
    </row>
    <row r="225" spans="1:19" ht="12.75">
      <c r="A225" s="19">
        <f t="shared" si="60"/>
        <v>467.85599995317784</v>
      </c>
      <c r="B225" s="3">
        <f t="shared" si="68"/>
        <v>0.010000000000999876</v>
      </c>
      <c r="C225" s="3">
        <f t="shared" si="53"/>
        <v>-100</v>
      </c>
      <c r="D225" s="3">
        <v>60.010000000001</v>
      </c>
      <c r="E225" s="3">
        <v>60</v>
      </c>
      <c r="F225" s="20">
        <f t="shared" si="61"/>
      </c>
      <c r="G225" s="20">
        <f t="shared" si="62"/>
      </c>
      <c r="H225" s="20">
        <f t="shared" si="63"/>
        <v>-467.8559532609959</v>
      </c>
      <c r="I225" s="21">
        <f t="shared" si="64"/>
        <v>467.85599995317784</v>
      </c>
      <c r="J225" s="21">
        <f t="shared" si="52"/>
        <v>155.95199999477188</v>
      </c>
      <c r="K225" s="21">
        <f t="shared" si="65"/>
      </c>
      <c r="L225" s="25">
        <f t="shared" si="54"/>
        <v>51.983999994802254</v>
      </c>
      <c r="M225" s="25">
        <f t="shared" si="55"/>
        <v>17.327999999422474</v>
      </c>
      <c r="N225" s="25">
        <f t="shared" si="56"/>
        <v>-51.98400000519776</v>
      </c>
      <c r="O225" s="18">
        <f t="shared" si="57"/>
        <v>-48.72556095018302</v>
      </c>
      <c r="P225" s="18">
        <f t="shared" si="58"/>
        <v>48.72556095018302</v>
      </c>
      <c r="Q225" s="30">
        <f t="shared" si="59"/>
        <v>-699.9999999999183</v>
      </c>
      <c r="R225" s="30">
        <f t="shared" si="66"/>
        <v>-699.9999999998245</v>
      </c>
      <c r="S225" s="30">
        <f t="shared" si="67"/>
        <v>-699.9999099996462</v>
      </c>
    </row>
    <row r="226" spans="1:19" ht="12.75">
      <c r="A226" s="19">
        <f t="shared" si="60"/>
        <v>425.323636325027</v>
      </c>
      <c r="B226" s="3">
        <f t="shared" si="68"/>
        <v>0.011000000000997545</v>
      </c>
      <c r="C226" s="3">
        <f t="shared" si="53"/>
        <v>-100</v>
      </c>
      <c r="D226" s="3">
        <v>60.011000000001</v>
      </c>
      <c r="E226" s="3">
        <v>60</v>
      </c>
      <c r="F226" s="20">
        <f t="shared" si="61"/>
      </c>
      <c r="G226" s="20">
        <f t="shared" si="62"/>
      </c>
      <c r="H226" s="20">
        <f t="shared" si="63"/>
        <v>-519.839942297397</v>
      </c>
      <c r="I226" s="21">
        <f t="shared" si="64"/>
        <v>425.323636325027</v>
      </c>
      <c r="J226" s="21">
        <f t="shared" si="52"/>
        <v>150.92129031769528</v>
      </c>
      <c r="K226" s="21">
        <f t="shared" si="65"/>
      </c>
      <c r="L226" s="25">
        <f t="shared" si="54"/>
        <v>47.258181813896165</v>
      </c>
      <c r="M226" s="25">
        <f t="shared" si="55"/>
        <v>16.76903225752491</v>
      </c>
      <c r="N226" s="25">
        <f t="shared" si="56"/>
        <v>-57.760000006402024</v>
      </c>
      <c r="O226" s="18">
        <f t="shared" si="57"/>
        <v>-48.72556095018302</v>
      </c>
      <c r="P226" s="18">
        <f t="shared" si="58"/>
        <v>48.72556095018302</v>
      </c>
      <c r="Q226" s="30">
        <f t="shared" si="59"/>
        <v>-699.9999999999183</v>
      </c>
      <c r="R226" s="30">
        <f t="shared" si="66"/>
        <v>-699.9999999998277</v>
      </c>
      <c r="S226" s="30">
        <f t="shared" si="67"/>
        <v>-699.9998999996169</v>
      </c>
    </row>
    <row r="227" spans="1:19" ht="12.75">
      <c r="A227" s="19">
        <f t="shared" si="60"/>
        <v>389.8799999673993</v>
      </c>
      <c r="B227" s="3">
        <f t="shared" si="68"/>
        <v>0.01200000000100232</v>
      </c>
      <c r="C227" s="3">
        <f t="shared" si="53"/>
        <v>-100</v>
      </c>
      <c r="D227" s="3">
        <v>60.012000000001</v>
      </c>
      <c r="E227" s="3">
        <v>60</v>
      </c>
      <c r="F227" s="20">
        <f t="shared" si="61"/>
      </c>
      <c r="G227" s="20">
        <f t="shared" si="62"/>
      </c>
      <c r="H227" s="20">
        <f t="shared" si="63"/>
        <v>-584.8199269704998</v>
      </c>
      <c r="I227" s="21">
        <f t="shared" si="64"/>
        <v>389.8799999673993</v>
      </c>
      <c r="J227" s="21">
        <f t="shared" si="52"/>
        <v>146.20499999539297</v>
      </c>
      <c r="K227" s="21">
        <f t="shared" si="65"/>
      </c>
      <c r="L227" s="25">
        <f t="shared" si="54"/>
        <v>43.31999999638163</v>
      </c>
      <c r="M227" s="25">
        <f t="shared" si="55"/>
        <v>16.244999999491167</v>
      </c>
      <c r="N227" s="25">
        <f t="shared" si="56"/>
        <v>-64.98000000814135</v>
      </c>
      <c r="O227" s="18">
        <f t="shared" si="57"/>
        <v>-48.72556095018302</v>
      </c>
      <c r="P227" s="18">
        <f t="shared" si="58"/>
        <v>48.72556095018302</v>
      </c>
      <c r="Q227" s="30">
        <f t="shared" si="59"/>
        <v>-699.9999999999183</v>
      </c>
      <c r="R227" s="30">
        <f t="shared" si="66"/>
        <v>-699.9999999998305</v>
      </c>
      <c r="S227" s="30">
        <f t="shared" si="67"/>
        <v>-699.9998874995808</v>
      </c>
    </row>
    <row r="228" spans="1:19" ht="12.75">
      <c r="A228" s="19">
        <f t="shared" si="60"/>
        <v>359.88923074151467</v>
      </c>
      <c r="B228" s="3">
        <f t="shared" si="68"/>
        <v>0.01300000000099999</v>
      </c>
      <c r="C228" s="3">
        <f t="shared" si="53"/>
        <v>-100</v>
      </c>
      <c r="D228" s="3">
        <v>60.013000000001</v>
      </c>
      <c r="E228" s="3">
        <v>60</v>
      </c>
      <c r="F228" s="20">
        <f t="shared" si="61"/>
      </c>
      <c r="G228" s="20">
        <f t="shared" si="62"/>
      </c>
      <c r="H228" s="20">
        <f t="shared" si="63"/>
        <v>-668.3656189000324</v>
      </c>
      <c r="I228" s="21">
        <f t="shared" si="64"/>
        <v>359.88923074151467</v>
      </c>
      <c r="J228" s="21">
        <f t="shared" si="52"/>
        <v>141.77454545022303</v>
      </c>
      <c r="K228" s="21">
        <f t="shared" si="65"/>
      </c>
      <c r="L228" s="25">
        <f t="shared" si="54"/>
        <v>39.98769230461637</v>
      </c>
      <c r="M228" s="25">
        <f t="shared" si="55"/>
        <v>15.75272727224992</v>
      </c>
      <c r="N228" s="25">
        <f t="shared" si="56"/>
        <v>-74.26285715346602</v>
      </c>
      <c r="O228" s="18">
        <f t="shared" si="57"/>
        <v>-48.72556095018302</v>
      </c>
      <c r="P228" s="18">
        <f t="shared" si="58"/>
        <v>48.72556095018302</v>
      </c>
      <c r="Q228" s="30">
        <f t="shared" si="59"/>
        <v>-699.9999999999183</v>
      </c>
      <c r="R228" s="30">
        <f t="shared" si="66"/>
        <v>-699.9999999998332</v>
      </c>
      <c r="S228" s="30">
        <f t="shared" si="67"/>
        <v>-699.9998714281062</v>
      </c>
    </row>
    <row r="229" spans="1:19" ht="12.75">
      <c r="A229" s="19">
        <f t="shared" si="60"/>
        <v>334.18285711901257</v>
      </c>
      <c r="B229" s="3">
        <f t="shared" si="68"/>
        <v>0.014000000000997659</v>
      </c>
      <c r="C229" s="3">
        <f t="shared" si="53"/>
        <v>-100</v>
      </c>
      <c r="D229" s="3">
        <v>60.014000000001</v>
      </c>
      <c r="E229" s="3">
        <v>60</v>
      </c>
      <c r="F229" s="20">
        <f t="shared" si="61"/>
      </c>
      <c r="G229" s="20">
        <f t="shared" si="62"/>
      </c>
      <c r="H229" s="20">
        <f t="shared" si="63"/>
        <v>-779.7598701692004</v>
      </c>
      <c r="I229" s="21">
        <f t="shared" si="64"/>
        <v>334.18285711901257</v>
      </c>
      <c r="J229" s="21">
        <f t="shared" si="52"/>
        <v>137.6047058782901</v>
      </c>
      <c r="K229" s="21">
        <f t="shared" si="65"/>
      </c>
      <c r="L229" s="25">
        <f t="shared" si="54"/>
        <v>37.13142856878254</v>
      </c>
      <c r="M229" s="25">
        <f t="shared" si="55"/>
        <v>15.289411764257245</v>
      </c>
      <c r="N229" s="25">
        <f t="shared" si="56"/>
        <v>-86.6400000144062</v>
      </c>
      <c r="O229" s="18">
        <f t="shared" si="57"/>
        <v>-48.72556095018302</v>
      </c>
      <c r="P229" s="18">
        <f t="shared" si="58"/>
        <v>48.72556095018302</v>
      </c>
      <c r="Q229" s="30">
        <f t="shared" si="59"/>
        <v>-699.9999999999183</v>
      </c>
      <c r="R229" s="30">
        <f t="shared" si="66"/>
        <v>-699.9999999998357</v>
      </c>
      <c r="S229" s="30">
        <f t="shared" si="67"/>
        <v>-699.9998499994743</v>
      </c>
    </row>
    <row r="230" spans="1:19" ht="12.75">
      <c r="A230" s="19">
        <f t="shared" si="60"/>
        <v>311.90399997912755</v>
      </c>
      <c r="B230" s="3">
        <f t="shared" si="68"/>
        <v>0.015000000001002434</v>
      </c>
      <c r="C230" s="3">
        <f t="shared" si="53"/>
        <v>-100</v>
      </c>
      <c r="D230" s="3">
        <v>60.015000000001</v>
      </c>
      <c r="E230" s="3">
        <v>60</v>
      </c>
      <c r="F230" s="20">
        <f t="shared" si="61"/>
      </c>
      <c r="G230" s="20">
        <f t="shared" si="62"/>
      </c>
      <c r="H230" s="20">
        <f t="shared" si="63"/>
        <v>-935.7118130445654</v>
      </c>
      <c r="I230" s="21">
        <f t="shared" si="64"/>
        <v>311.90399997912755</v>
      </c>
      <c r="J230" s="21">
        <f t="shared" si="52"/>
        <v>133.67314285329027</v>
      </c>
      <c r="K230" s="21">
        <f t="shared" si="65"/>
      </c>
      <c r="L230" s="25">
        <f t="shared" si="54"/>
        <v>34.65599999768398</v>
      </c>
      <c r="M230" s="25">
        <f t="shared" si="55"/>
        <v>14.852571428146037</v>
      </c>
      <c r="N230" s="25">
        <f t="shared" si="56"/>
        <v>-103.9680000208442</v>
      </c>
      <c r="O230" s="18">
        <f t="shared" si="57"/>
        <v>-48.72556095018302</v>
      </c>
      <c r="P230" s="18">
        <f t="shared" si="58"/>
        <v>48.72556095018302</v>
      </c>
      <c r="Q230" s="30">
        <f t="shared" si="59"/>
        <v>-699.9999999999183</v>
      </c>
      <c r="R230" s="30">
        <f t="shared" si="66"/>
        <v>-699.999999999838</v>
      </c>
      <c r="S230" s="30">
        <f t="shared" si="67"/>
        <v>-699.9998199993917</v>
      </c>
    </row>
    <row r="231" spans="1:19" ht="12.75">
      <c r="A231" s="19">
        <f t="shared" si="60"/>
        <v>292.409999981696</v>
      </c>
      <c r="B231" s="3">
        <f t="shared" si="68"/>
        <v>0.016000000001000103</v>
      </c>
      <c r="C231" s="3">
        <f t="shared" si="53"/>
        <v>-100</v>
      </c>
      <c r="D231" s="3">
        <v>60.016000000001</v>
      </c>
      <c r="E231" s="3">
        <v>60</v>
      </c>
      <c r="F231" s="20">
        <f t="shared" si="61"/>
      </c>
      <c r="G231" s="20">
        <f t="shared" si="62"/>
      </c>
      <c r="H231" s="20">
        <f t="shared" si="63"/>
        <v>-1169.639707881493</v>
      </c>
      <c r="I231" s="21">
        <f t="shared" si="64"/>
        <v>292.409999981696</v>
      </c>
      <c r="J231" s="21">
        <f t="shared" si="52"/>
        <v>129.95999999636658</v>
      </c>
      <c r="K231" s="21">
        <f t="shared" si="65"/>
      </c>
      <c r="L231" s="25">
        <f t="shared" si="54"/>
        <v>32.48999999796917</v>
      </c>
      <c r="M231" s="25">
        <f t="shared" si="55"/>
        <v>14.439999999598847</v>
      </c>
      <c r="N231" s="25">
        <f t="shared" si="56"/>
        <v>-129.96000003249335</v>
      </c>
      <c r="O231" s="18">
        <f t="shared" si="57"/>
        <v>-48.72556095018302</v>
      </c>
      <c r="P231" s="18">
        <f t="shared" si="58"/>
        <v>48.72556095018302</v>
      </c>
      <c r="Q231" s="30">
        <f t="shared" si="59"/>
        <v>-699.9999999999183</v>
      </c>
      <c r="R231" s="30">
        <f t="shared" si="66"/>
        <v>-699.9999999998403</v>
      </c>
      <c r="S231" s="30">
        <f t="shared" si="67"/>
        <v>-699.9997749992712</v>
      </c>
    </row>
    <row r="232" spans="1:19" ht="12.75">
      <c r="A232" s="19">
        <f t="shared" si="60"/>
        <v>275.2094117485282</v>
      </c>
      <c r="B232" s="3">
        <f>+D232-E232</f>
        <v>0.017000000000997773</v>
      </c>
      <c r="C232" s="3">
        <f t="shared" si="53"/>
        <v>-100</v>
      </c>
      <c r="D232" s="3">
        <v>60.017000000001</v>
      </c>
      <c r="E232" s="3">
        <v>60</v>
      </c>
      <c r="F232" s="20">
        <f t="shared" si="61"/>
      </c>
      <c r="G232" s="20">
        <f t="shared" si="62"/>
      </c>
      <c r="H232" s="20">
        <f t="shared" si="63"/>
        <v>-1559.5194806770887</v>
      </c>
      <c r="I232" s="21">
        <f t="shared" si="64"/>
        <v>275.2094117485282</v>
      </c>
      <c r="J232" s="21">
        <f t="shared" si="52"/>
        <v>126.44756756413554</v>
      </c>
      <c r="K232" s="21">
        <f t="shared" si="65"/>
      </c>
      <c r="L232" s="25">
        <f t="shared" si="54"/>
        <v>30.57882352761702</v>
      </c>
      <c r="M232" s="25">
        <f t="shared" si="55"/>
        <v>14.049729729350853</v>
      </c>
      <c r="N232" s="25">
        <f t="shared" si="56"/>
        <v>-173.28000005763133</v>
      </c>
      <c r="O232" s="18">
        <f t="shared" si="57"/>
        <v>-48.72556095018302</v>
      </c>
      <c r="P232" s="18">
        <f t="shared" si="58"/>
        <v>48.72556095018302</v>
      </c>
      <c r="Q232" s="30">
        <f t="shared" si="59"/>
        <v>-699.9999999999183</v>
      </c>
      <c r="R232" s="30">
        <f t="shared" si="66"/>
        <v>-699.9999999998422</v>
      </c>
      <c r="S232" s="30">
        <f t="shared" si="67"/>
        <v>-699.9996999990806</v>
      </c>
    </row>
    <row r="233" spans="1:19" ht="12.75">
      <c r="A233" s="19">
        <f t="shared" si="60"/>
        <v>259.91999998549966</v>
      </c>
      <c r="B233" s="3">
        <f>+D233-E233</f>
        <v>0.018000000001002547</v>
      </c>
      <c r="C233" s="3">
        <f t="shared" si="53"/>
        <v>-100</v>
      </c>
      <c r="D233" s="3">
        <v>60.018000000001</v>
      </c>
      <c r="E233" s="3">
        <v>60</v>
      </c>
      <c r="F233" s="20">
        <f t="shared" si="61"/>
      </c>
      <c r="G233" s="20">
        <f t="shared" si="62"/>
      </c>
      <c r="H233" s="20">
        <f t="shared" si="63"/>
        <v>-2339.2788315293346</v>
      </c>
      <c r="I233" s="21">
        <f t="shared" si="64"/>
        <v>259.91999998549966</v>
      </c>
      <c r="J233" s="21">
        <f t="shared" si="52"/>
        <v>123.11999999673047</v>
      </c>
      <c r="K233" s="21">
        <f t="shared" si="65"/>
      </c>
      <c r="L233" s="25">
        <f t="shared" si="54"/>
        <v>28.87999999839147</v>
      </c>
      <c r="M233" s="25">
        <f t="shared" si="55"/>
        <v>13.679999999639083</v>
      </c>
      <c r="N233" s="25">
        <f t="shared" si="56"/>
        <v>-259.920000130291</v>
      </c>
      <c r="O233" s="18">
        <f t="shared" si="57"/>
        <v>-48.72556095018302</v>
      </c>
      <c r="P233" s="18">
        <f t="shared" si="58"/>
        <v>48.72556095018302</v>
      </c>
      <c r="Q233" s="30">
        <f t="shared" si="59"/>
        <v>-699.9999999999183</v>
      </c>
      <c r="R233" s="30">
        <f t="shared" si="66"/>
        <v>-699.9999999998444</v>
      </c>
      <c r="S233" s="30">
        <f t="shared" si="67"/>
        <v>-699.9995499987364</v>
      </c>
    </row>
    <row r="234" spans="1:19" ht="12.75">
      <c r="A234" s="19">
        <f t="shared" si="60"/>
        <v>246.23999999999907</v>
      </c>
      <c r="B234" s="3">
        <f t="shared" si="68"/>
        <v>0.01899999999999835</v>
      </c>
      <c r="C234" s="3">
        <f t="shared" si="53"/>
        <v>-100</v>
      </c>
      <c r="D234" s="3">
        <v>60.019</v>
      </c>
      <c r="E234" s="3">
        <v>60</v>
      </c>
      <c r="F234" s="20">
        <f t="shared" si="61"/>
      </c>
      <c r="G234" s="20">
        <f t="shared" si="62"/>
      </c>
      <c r="H234" s="20">
        <f t="shared" si="63"/>
        <v>-4678.555321421916</v>
      </c>
      <c r="I234" s="21">
        <f t="shared" si="64"/>
        <v>246.23999999999907</v>
      </c>
      <c r="J234" s="21">
        <f t="shared" si="52"/>
        <v>119.96307692306152</v>
      </c>
      <c r="K234" s="21">
        <f t="shared" si="65"/>
      </c>
      <c r="L234" s="25">
        <f t="shared" si="54"/>
        <v>27.360000000002376</v>
      </c>
      <c r="M234" s="25">
        <f t="shared" si="55"/>
        <v>13.329230769231332</v>
      </c>
      <c r="N234" s="25">
        <f t="shared" si="56"/>
        <v>-519.8399999991428</v>
      </c>
      <c r="O234" s="18">
        <f t="shared" si="57"/>
        <v>-48.72556095018302</v>
      </c>
      <c r="P234" s="18">
        <f t="shared" si="58"/>
        <v>48.72556095018302</v>
      </c>
      <c r="Q234" s="30">
        <f t="shared" si="59"/>
        <v>-699.9999999999183</v>
      </c>
      <c r="R234" s="30">
        <f t="shared" si="66"/>
        <v>-699.9999999998465</v>
      </c>
      <c r="S234" s="30">
        <f t="shared" si="67"/>
        <v>-699.9990999980051</v>
      </c>
    </row>
    <row r="235" spans="1:19" ht="12.75">
      <c r="A235" s="19">
        <f t="shared" si="60"/>
        <v>239.92615384612304</v>
      </c>
      <c r="B235" s="3">
        <f t="shared" si="68"/>
        <v>0.01950000000000074</v>
      </c>
      <c r="C235" s="3">
        <f t="shared" si="53"/>
        <v>-100</v>
      </c>
      <c r="D235" s="3">
        <v>60.0195</v>
      </c>
      <c r="E235" s="3">
        <v>60</v>
      </c>
      <c r="F235" s="20">
        <f t="shared" si="61"/>
      </c>
      <c r="G235" s="20">
        <f t="shared" si="62"/>
      </c>
      <c r="H235" s="20">
        <f t="shared" si="63"/>
        <v>-9357.101285751902</v>
      </c>
      <c r="I235" s="21">
        <f t="shared" si="64"/>
        <v>239.92615384612304</v>
      </c>
      <c r="J235" s="21">
        <f t="shared" si="52"/>
        <v>118.444556962003</v>
      </c>
      <c r="K235" s="21">
        <f t="shared" si="65"/>
      </c>
      <c r="L235" s="25">
        <f t="shared" si="54"/>
        <v>26.65846153846053</v>
      </c>
      <c r="M235" s="25">
        <f t="shared" si="55"/>
        <v>13.160506329113677</v>
      </c>
      <c r="N235" s="25">
        <f t="shared" si="56"/>
        <v>-1039.6800000015357</v>
      </c>
      <c r="O235" s="18">
        <f t="shared" si="57"/>
        <v>-48.72556095018302</v>
      </c>
      <c r="P235" s="18">
        <f t="shared" si="58"/>
        <v>48.72556095018302</v>
      </c>
      <c r="Q235" s="30">
        <f t="shared" si="59"/>
        <v>-699.9999999999183</v>
      </c>
      <c r="R235" s="30">
        <f t="shared" si="66"/>
        <v>-699.9999999998472</v>
      </c>
      <c r="S235" s="30">
        <f t="shared" si="67"/>
        <v>-699.9981999978916</v>
      </c>
    </row>
    <row r="236" spans="1:19" ht="12.75">
      <c r="A236" s="19">
        <f t="shared" si="60"/>
        <v>235.1035175879207</v>
      </c>
      <c r="B236" s="3">
        <f t="shared" si="68"/>
        <v>0.019899999999999807</v>
      </c>
      <c r="C236" s="3">
        <f t="shared" si="53"/>
        <v>-100</v>
      </c>
      <c r="D236" s="3">
        <v>60.0199</v>
      </c>
      <c r="E236" s="3">
        <v>60</v>
      </c>
      <c r="F236" s="20">
        <f t="shared" si="61"/>
      </c>
      <c r="G236" s="20">
        <f t="shared" si="62"/>
      </c>
      <c r="H236" s="20">
        <f t="shared" si="63"/>
        <v>-46785.132147121185</v>
      </c>
      <c r="I236" s="21">
        <f t="shared" si="64"/>
        <v>235.1035175879207</v>
      </c>
      <c r="J236" s="21">
        <f t="shared" si="52"/>
        <v>117.25714285712363</v>
      </c>
      <c r="K236" s="21">
        <f t="shared" si="65"/>
      </c>
      <c r="L236" s="25">
        <f t="shared" si="54"/>
        <v>26.122613065326888</v>
      </c>
      <c r="M236" s="25">
        <f t="shared" si="55"/>
        <v>13.02857142857149</v>
      </c>
      <c r="N236" s="25">
        <f t="shared" si="56"/>
        <v>-5198.399999989932</v>
      </c>
      <c r="O236" s="18">
        <f t="shared" si="57"/>
        <v>-48.72556095018302</v>
      </c>
      <c r="P236" s="18">
        <f t="shared" si="58"/>
        <v>48.72556095018302</v>
      </c>
      <c r="Q236" s="30">
        <f t="shared" si="59"/>
        <v>-699.9999999999183</v>
      </c>
      <c r="R236" s="30">
        <f t="shared" si="66"/>
        <v>-699.9999999998479</v>
      </c>
      <c r="S236" s="30">
        <f t="shared" si="67"/>
        <v>-699.9910000617843</v>
      </c>
    </row>
    <row r="237" spans="1:19" ht="12.75">
      <c r="A237" s="19">
        <f t="shared" si="60"/>
        <v>233.92799998830714</v>
      </c>
      <c r="B237" s="3">
        <f t="shared" si="68"/>
        <v>0.020000000000997886</v>
      </c>
      <c r="C237" s="3">
        <f t="shared" si="53"/>
        <v>-100</v>
      </c>
      <c r="D237" s="3">
        <v>60.020000000001</v>
      </c>
      <c r="E237" s="3">
        <v>60</v>
      </c>
      <c r="F237" s="20">
        <f t="shared" si="61"/>
      </c>
      <c r="G237" s="20">
        <f t="shared" si="62"/>
      </c>
      <c r="H237" s="20">
        <f aca="true" t="shared" si="69" ref="H237:H264">IF((D237-60.02)&lt;=0,(-10*C237)*($F$4-60.02)^2/(D237-60.02-0.000000001),"")</f>
      </c>
      <c r="I237" s="21">
        <f t="shared" si="64"/>
        <v>233.92799998830714</v>
      </c>
      <c r="J237" s="21">
        <f t="shared" si="52"/>
        <v>116.96399999706234</v>
      </c>
      <c r="K237" s="21">
        <f>IF((D237-60.02)&gt;0,(-10*C237)*(($G$4+0.02)-60.02)^2/(D237-60.02),"")</f>
        <v>4703205596568.884</v>
      </c>
      <c r="L237" s="25">
        <f t="shared" si="54"/>
        <v>25.99199999870315</v>
      </c>
      <c r="M237" s="25">
        <f t="shared" si="55"/>
        <v>12.995999999675787</v>
      </c>
      <c r="N237" s="25">
        <f t="shared" si="56"/>
        <v>520941373330.5491</v>
      </c>
      <c r="O237" s="18">
        <f t="shared" si="57"/>
        <v>-48.72556095018302</v>
      </c>
      <c r="P237" s="18">
        <f t="shared" si="58"/>
        <v>48.72556095018302</v>
      </c>
      <c r="Q237" s="30">
        <f t="shared" si="59"/>
        <v>-699.9999999999183</v>
      </c>
      <c r="R237" s="30">
        <f t="shared" si="66"/>
        <v>-699.9999999998481</v>
      </c>
      <c r="S237" s="30">
        <f t="shared" si="67"/>
        <v>-702.8281947543825</v>
      </c>
    </row>
    <row r="238" spans="1:19" ht="12.75">
      <c r="A238" s="19">
        <f t="shared" si="60"/>
        <v>232.76417910446418</v>
      </c>
      <c r="B238" s="3">
        <f t="shared" si="68"/>
        <v>0.02009999999999934</v>
      </c>
      <c r="C238" s="3">
        <f t="shared" si="53"/>
        <v>-100</v>
      </c>
      <c r="D238" s="3">
        <v>60.0201</v>
      </c>
      <c r="E238" s="3">
        <v>60</v>
      </c>
      <c r="F238" s="20">
        <f t="shared" si="61"/>
      </c>
      <c r="G238" s="20">
        <f t="shared" si="62"/>
      </c>
      <c r="H238" s="20">
        <f t="shared" si="69"/>
      </c>
      <c r="I238" s="21">
        <f t="shared" si="64"/>
        <v>232.76417910446418</v>
      </c>
      <c r="J238" s="21">
        <f t="shared" si="52"/>
        <v>116.67231920197727</v>
      </c>
      <c r="K238" s="21">
        <f aca="true" t="shared" si="70" ref="K238:K301">IF((D238-60.02)&gt;0,(-10*C238)*(($G$4+0.02)-60.02)^2/(D238-60.02),"")</f>
        <v>46785.60000176696</v>
      </c>
      <c r="L238" s="25">
        <f t="shared" si="54"/>
        <v>25.862686567165028</v>
      </c>
      <c r="M238" s="25">
        <f t="shared" si="55"/>
        <v>12.963591022444104</v>
      </c>
      <c r="N238" s="25">
        <f t="shared" si="56"/>
        <v>5198.400000034299</v>
      </c>
      <c r="O238" s="18">
        <f t="shared" si="57"/>
        <v>-48.72556095018302</v>
      </c>
      <c r="P238" s="18">
        <f t="shared" si="58"/>
        <v>48.72556095018302</v>
      </c>
      <c r="Q238" s="30">
        <f t="shared" si="59"/>
        <v>-699.9999999999183</v>
      </c>
      <c r="R238" s="30">
        <f t="shared" si="66"/>
        <v>-699.9999999998483</v>
      </c>
      <c r="S238" s="30">
        <f t="shared" si="67"/>
        <v>-700.000000028052</v>
      </c>
    </row>
    <row r="239" spans="1:19" ht="12.75">
      <c r="A239" s="19">
        <f t="shared" si="60"/>
        <v>228.2224390243873</v>
      </c>
      <c r="B239" s="3">
        <f>+D239-E239</f>
        <v>0.02049999999999841</v>
      </c>
      <c r="C239" s="3">
        <f t="shared" si="53"/>
        <v>-100</v>
      </c>
      <c r="D239" s="3">
        <v>60.0205</v>
      </c>
      <c r="E239" s="3">
        <v>60</v>
      </c>
      <c r="F239" s="20">
        <f t="shared" si="61"/>
      </c>
      <c r="G239" s="20">
        <f t="shared" si="62"/>
      </c>
      <c r="H239" s="20">
        <f t="shared" si="69"/>
      </c>
      <c r="I239" s="21">
        <f t="shared" si="64"/>
        <v>228.2224390243873</v>
      </c>
      <c r="J239" s="21">
        <f t="shared" si="52"/>
        <v>115.51999999998516</v>
      </c>
      <c r="K239" s="21">
        <f t="shared" si="70"/>
        <v>9357.120000087447</v>
      </c>
      <c r="L239" s="25">
        <f t="shared" si="54"/>
        <v>25.358048780489774</v>
      </c>
      <c r="M239" s="25">
        <f t="shared" si="55"/>
        <v>12.83555555555606</v>
      </c>
      <c r="N239" s="25">
        <f t="shared" si="56"/>
        <v>1039.6800000033104</v>
      </c>
      <c r="O239" s="18">
        <f t="shared" si="57"/>
        <v>-48.72556095018302</v>
      </c>
      <c r="P239" s="18">
        <f t="shared" si="58"/>
        <v>48.72556095018302</v>
      </c>
      <c r="Q239" s="30">
        <f t="shared" si="59"/>
        <v>-699.9999999999183</v>
      </c>
      <c r="R239" s="30">
        <f t="shared" si="66"/>
        <v>-699.999999999849</v>
      </c>
      <c r="S239" s="30">
        <f t="shared" si="67"/>
        <v>-700.0000000055453</v>
      </c>
    </row>
    <row r="240" spans="1:19" ht="12.75">
      <c r="A240" s="19">
        <f t="shared" si="60"/>
        <v>222.7885714285428</v>
      </c>
      <c r="B240" s="3">
        <f>+D240-E240</f>
        <v>0.021000000000000796</v>
      </c>
      <c r="C240" s="3">
        <f t="shared" si="53"/>
        <v>-100</v>
      </c>
      <c r="D240" s="3">
        <v>60.021</v>
      </c>
      <c r="E240" s="3">
        <v>60</v>
      </c>
      <c r="F240" s="20">
        <f t="shared" si="61"/>
      </c>
      <c r="G240" s="20">
        <f t="shared" si="62"/>
      </c>
      <c r="H240" s="20">
        <f t="shared" si="69"/>
      </c>
      <c r="I240" s="21">
        <f t="shared" si="64"/>
        <v>222.7885714285428</v>
      </c>
      <c r="J240" s="21">
        <f t="shared" si="52"/>
        <v>114.11121951217388</v>
      </c>
      <c r="K240" s="21">
        <f t="shared" si="70"/>
        <v>4678.5600000104805</v>
      </c>
      <c r="L240" s="25">
        <f t="shared" si="54"/>
        <v>24.754285714284777</v>
      </c>
      <c r="M240" s="25">
        <f t="shared" si="55"/>
        <v>12.679024390243656</v>
      </c>
      <c r="N240" s="25">
        <f t="shared" si="56"/>
        <v>519.8399999995866</v>
      </c>
      <c r="O240" s="18">
        <f t="shared" si="57"/>
        <v>-48.72556095018302</v>
      </c>
      <c r="P240" s="18">
        <f t="shared" si="58"/>
        <v>48.72556095018302</v>
      </c>
      <c r="Q240" s="30">
        <f t="shared" si="59"/>
        <v>-699.9999999999183</v>
      </c>
      <c r="R240" s="30">
        <f t="shared" si="66"/>
        <v>-699.9999999998499</v>
      </c>
      <c r="S240" s="30">
        <f t="shared" si="67"/>
        <v>-700.0000000027319</v>
      </c>
    </row>
    <row r="241" spans="1:19" ht="12.75">
      <c r="A241" s="19">
        <f t="shared" si="60"/>
        <v>212.6618181711677</v>
      </c>
      <c r="B241" s="3">
        <f t="shared" si="68"/>
        <v>0.022000000001099806</v>
      </c>
      <c r="C241" s="3">
        <f t="shared" si="53"/>
        <v>-100</v>
      </c>
      <c r="D241" s="3">
        <v>60.0220000000011</v>
      </c>
      <c r="E241" s="3">
        <v>60</v>
      </c>
      <c r="F241" s="20">
        <f t="shared" si="61"/>
      </c>
      <c r="G241" s="20">
        <f t="shared" si="62"/>
      </c>
      <c r="H241" s="20">
        <f t="shared" si="69"/>
      </c>
      <c r="I241" s="21">
        <f t="shared" si="64"/>
        <v>212.6618181711677</v>
      </c>
      <c r="J241" s="21">
        <f t="shared" si="52"/>
        <v>111.39428571135038</v>
      </c>
      <c r="K241" s="21">
        <f t="shared" si="70"/>
        <v>2339.2799987170674</v>
      </c>
      <c r="L241" s="25">
        <f t="shared" si="54"/>
        <v>23.629090907909667</v>
      </c>
      <c r="M241" s="25">
        <f t="shared" si="55"/>
        <v>12.377142856818752</v>
      </c>
      <c r="N241" s="25">
        <f t="shared" si="56"/>
        <v>259.91999985706923</v>
      </c>
      <c r="O241" s="18">
        <f t="shared" si="57"/>
        <v>-48.72556095018302</v>
      </c>
      <c r="P241" s="18">
        <f t="shared" si="58"/>
        <v>48.72556095018302</v>
      </c>
      <c r="Q241" s="30">
        <f t="shared" si="59"/>
        <v>-699.9999999999183</v>
      </c>
      <c r="R241" s="30">
        <f t="shared" si="66"/>
        <v>-699.9999999998513</v>
      </c>
      <c r="S241" s="30">
        <f t="shared" si="67"/>
        <v>-700.000000001325</v>
      </c>
    </row>
    <row r="242" spans="1:19" ht="12.75">
      <c r="A242" s="19">
        <f t="shared" si="60"/>
        <v>203.41565216418837</v>
      </c>
      <c r="B242" s="3">
        <f t="shared" si="68"/>
        <v>0.023000000001097476</v>
      </c>
      <c r="C242" s="3">
        <f t="shared" si="53"/>
        <v>-100</v>
      </c>
      <c r="D242" s="3">
        <v>60.0230000000011</v>
      </c>
      <c r="E242" s="3">
        <v>60</v>
      </c>
      <c r="F242" s="20">
        <f t="shared" si="61"/>
      </c>
      <c r="G242" s="20">
        <f t="shared" si="62"/>
      </c>
      <c r="H242" s="20">
        <f t="shared" si="69"/>
      </c>
      <c r="I242" s="21">
        <f t="shared" si="64"/>
        <v>203.41565216418837</v>
      </c>
      <c r="J242" s="21">
        <f t="shared" si="52"/>
        <v>108.80372092743784</v>
      </c>
      <c r="K242" s="21">
        <f t="shared" si="70"/>
        <v>1559.5199994309721</v>
      </c>
      <c r="L242" s="25">
        <f t="shared" si="54"/>
        <v>22.60173912935631</v>
      </c>
      <c r="M242" s="25">
        <f t="shared" si="55"/>
        <v>12.089302325272843</v>
      </c>
      <c r="N242" s="25">
        <f t="shared" si="56"/>
        <v>173.27999993660984</v>
      </c>
      <c r="O242" s="18">
        <f t="shared" si="57"/>
        <v>-48.72556095018302</v>
      </c>
      <c r="P242" s="18">
        <f t="shared" si="58"/>
        <v>48.72556095018302</v>
      </c>
      <c r="Q242" s="30">
        <f t="shared" si="59"/>
        <v>-699.9999999999183</v>
      </c>
      <c r="R242" s="30">
        <f t="shared" si="66"/>
        <v>-699.9999999998531</v>
      </c>
      <c r="S242" s="30">
        <f t="shared" si="67"/>
        <v>-700.0000000008562</v>
      </c>
    </row>
    <row r="243" spans="1:19" ht="12.75">
      <c r="A243" s="19">
        <f t="shared" si="60"/>
        <v>194.9399999910293</v>
      </c>
      <c r="B243" s="3">
        <f t="shared" si="68"/>
        <v>0.02400000000110225</v>
      </c>
      <c r="C243" s="3">
        <f t="shared" si="53"/>
        <v>-100</v>
      </c>
      <c r="D243" s="3">
        <v>60.0240000000011</v>
      </c>
      <c r="E243" s="3">
        <v>60</v>
      </c>
      <c r="F243" s="20">
        <f t="shared" si="61"/>
      </c>
      <c r="G243" s="20">
        <f t="shared" si="62"/>
      </c>
      <c r="H243" s="20">
        <f t="shared" si="69"/>
      </c>
      <c r="I243" s="21">
        <f t="shared" si="64"/>
        <v>194.9399999910293</v>
      </c>
      <c r="J243" s="21">
        <f t="shared" si="52"/>
        <v>106.3309090882282</v>
      </c>
      <c r="K243" s="21">
        <f t="shared" si="70"/>
        <v>1169.6399996784992</v>
      </c>
      <c r="L243" s="25">
        <f t="shared" si="54"/>
        <v>21.65999999900522</v>
      </c>
      <c r="M243" s="25">
        <f t="shared" si="55"/>
        <v>11.814545454249487</v>
      </c>
      <c r="N243" s="25">
        <f t="shared" si="56"/>
        <v>129.9599999641879</v>
      </c>
      <c r="O243" s="18">
        <f t="shared" si="57"/>
        <v>-48.72556095018302</v>
      </c>
      <c r="P243" s="18">
        <f t="shared" si="58"/>
        <v>48.72556095018302</v>
      </c>
      <c r="Q243" s="30">
        <f t="shared" si="59"/>
        <v>-699.9999999999183</v>
      </c>
      <c r="R243" s="30">
        <f t="shared" si="66"/>
        <v>-699.9999999998545</v>
      </c>
      <c r="S243" s="30">
        <f t="shared" si="67"/>
        <v>-700.0000000006218</v>
      </c>
    </row>
    <row r="244" spans="1:19" ht="12.75">
      <c r="A244" s="19">
        <f t="shared" si="60"/>
        <v>187.1423999917494</v>
      </c>
      <c r="B244" s="3">
        <f t="shared" si="68"/>
        <v>0.02500000000109992</v>
      </c>
      <c r="C244" s="3">
        <f t="shared" si="53"/>
        <v>-100</v>
      </c>
      <c r="D244" s="3">
        <v>60.0250000000011</v>
      </c>
      <c r="E244" s="3">
        <v>60</v>
      </c>
      <c r="F244" s="20">
        <f t="shared" si="61"/>
      </c>
      <c r="G244" s="20">
        <f t="shared" si="62"/>
      </c>
      <c r="H244" s="20">
        <f t="shared" si="69"/>
      </c>
      <c r="I244" s="21">
        <f t="shared" si="64"/>
        <v>187.1423999917494</v>
      </c>
      <c r="J244" s="21">
        <f t="shared" si="52"/>
        <v>103.9679999974421</v>
      </c>
      <c r="K244" s="21">
        <f t="shared" si="70"/>
        <v>935.7119997946587</v>
      </c>
      <c r="L244" s="25">
        <f t="shared" si="54"/>
        <v>20.79359999908515</v>
      </c>
      <c r="M244" s="25">
        <f t="shared" si="55"/>
        <v>11.551999999717639</v>
      </c>
      <c r="N244" s="25">
        <f t="shared" si="56"/>
        <v>103.96799997712871</v>
      </c>
      <c r="O244" s="18">
        <f t="shared" si="57"/>
        <v>-48.72556095018302</v>
      </c>
      <c r="P244" s="18">
        <f t="shared" si="58"/>
        <v>48.72556095018302</v>
      </c>
      <c r="Q244" s="30">
        <f t="shared" si="59"/>
        <v>-699.9999999999183</v>
      </c>
      <c r="R244" s="30">
        <f t="shared" si="66"/>
        <v>-699.9999999998557</v>
      </c>
      <c r="S244" s="30">
        <f t="shared" si="67"/>
        <v>-700.0000000004812</v>
      </c>
    </row>
    <row r="245" spans="1:19" ht="12.75">
      <c r="A245" s="19">
        <f t="shared" si="60"/>
        <v>179.94461537700272</v>
      </c>
      <c r="B245" s="3">
        <f t="shared" si="68"/>
        <v>0.02600000000109759</v>
      </c>
      <c r="C245" s="3">
        <f t="shared" si="53"/>
        <v>-100</v>
      </c>
      <c r="D245" s="3">
        <v>60.0260000000011</v>
      </c>
      <c r="E245" s="3">
        <v>60</v>
      </c>
      <c r="F245" s="20">
        <f t="shared" si="61"/>
      </c>
      <c r="G245" s="20">
        <f t="shared" si="62"/>
      </c>
      <c r="H245" s="20">
        <f t="shared" si="69"/>
      </c>
      <c r="I245" s="21">
        <f t="shared" si="64"/>
        <v>179.94461537700272</v>
      </c>
      <c r="J245" s="21">
        <f t="shared" si="52"/>
        <v>101.70782608451358</v>
      </c>
      <c r="K245" s="21">
        <f t="shared" si="70"/>
        <v>779.759999857693</v>
      </c>
      <c r="L245" s="25">
        <f t="shared" si="54"/>
        <v>19.993846153002117</v>
      </c>
      <c r="M245" s="25">
        <f t="shared" si="55"/>
        <v>11.300869564947746</v>
      </c>
      <c r="N245" s="25">
        <f t="shared" si="56"/>
        <v>86.63999998415082</v>
      </c>
      <c r="O245" s="18">
        <f t="shared" si="57"/>
        <v>-48.72556095018302</v>
      </c>
      <c r="P245" s="18">
        <f t="shared" si="58"/>
        <v>48.72556095018302</v>
      </c>
      <c r="Q245" s="30">
        <f t="shared" si="59"/>
        <v>-699.9999999999183</v>
      </c>
      <c r="R245" s="30">
        <f t="shared" si="66"/>
        <v>-699.9999999998572</v>
      </c>
      <c r="S245" s="30">
        <f t="shared" si="67"/>
        <v>-700.0000000003872</v>
      </c>
    </row>
    <row r="246" spans="1:19" ht="12.75">
      <c r="A246" s="19">
        <f t="shared" si="60"/>
        <v>173.27999999290958</v>
      </c>
      <c r="B246" s="3">
        <f t="shared" si="68"/>
        <v>0.027000000001102364</v>
      </c>
      <c r="C246" s="3">
        <f t="shared" si="53"/>
        <v>-100</v>
      </c>
      <c r="D246" s="3">
        <v>60.0270000000011</v>
      </c>
      <c r="E246" s="3">
        <v>60</v>
      </c>
      <c r="F246" s="20">
        <f t="shared" si="61"/>
      </c>
      <c r="G246" s="20">
        <f t="shared" si="62"/>
      </c>
      <c r="H246" s="20">
        <f t="shared" si="69"/>
      </c>
      <c r="I246" s="21">
        <f t="shared" si="64"/>
        <v>173.27999999290958</v>
      </c>
      <c r="J246" s="21">
        <f t="shared" si="52"/>
        <v>99.54382978488366</v>
      </c>
      <c r="K246" s="21">
        <f t="shared" si="70"/>
        <v>668.3657141806976</v>
      </c>
      <c r="L246" s="25">
        <f t="shared" si="54"/>
        <v>19.253333332547253</v>
      </c>
      <c r="M246" s="25">
        <f t="shared" si="55"/>
        <v>11.060425531655477</v>
      </c>
      <c r="N246" s="25">
        <f t="shared" si="56"/>
        <v>74.26285713116219</v>
      </c>
      <c r="O246" s="18">
        <f t="shared" si="57"/>
        <v>-48.72556095018302</v>
      </c>
      <c r="P246" s="18">
        <f t="shared" si="58"/>
        <v>48.72556095018302</v>
      </c>
      <c r="Q246" s="30">
        <f t="shared" si="59"/>
        <v>-699.9999999999183</v>
      </c>
      <c r="R246" s="30">
        <f t="shared" si="66"/>
        <v>-699.9999999998586</v>
      </c>
      <c r="S246" s="30">
        <f t="shared" si="67"/>
        <v>-700.0000000003203</v>
      </c>
    </row>
    <row r="247" spans="1:19" ht="12.75">
      <c r="A247" s="19">
        <f t="shared" si="60"/>
        <v>167.09142856484894</v>
      </c>
      <c r="B247" s="3">
        <f t="shared" si="68"/>
        <v>0.028000000001100034</v>
      </c>
      <c r="C247" s="3">
        <f t="shared" si="53"/>
        <v>-100</v>
      </c>
      <c r="D247" s="3">
        <v>60.0280000000011</v>
      </c>
      <c r="E247" s="3">
        <v>60</v>
      </c>
      <c r="F247" s="20">
        <f t="shared" si="61"/>
      </c>
      <c r="G247" s="20">
        <f t="shared" si="62"/>
      </c>
      <c r="H247" s="20">
        <f t="shared" si="69"/>
      </c>
      <c r="I247" s="21">
        <f t="shared" si="64"/>
        <v>167.09142856484894</v>
      </c>
      <c r="J247" s="21">
        <f t="shared" si="52"/>
        <v>97.46999999775107</v>
      </c>
      <c r="K247" s="21">
        <f t="shared" si="70"/>
        <v>584.8199999197603</v>
      </c>
      <c r="L247" s="25">
        <f t="shared" si="54"/>
        <v>18.565714284984896</v>
      </c>
      <c r="M247" s="25">
        <f t="shared" si="55"/>
        <v>10.829999999751806</v>
      </c>
      <c r="N247" s="25">
        <f t="shared" si="56"/>
        <v>64.97999999106499</v>
      </c>
      <c r="O247" s="18">
        <f t="shared" si="57"/>
        <v>-48.72556095018302</v>
      </c>
      <c r="P247" s="18">
        <f t="shared" si="58"/>
        <v>48.72556095018302</v>
      </c>
      <c r="Q247" s="30">
        <f t="shared" si="59"/>
        <v>-699.9999999999183</v>
      </c>
      <c r="R247" s="30">
        <f t="shared" si="66"/>
        <v>-699.99999999986</v>
      </c>
      <c r="S247" s="30">
        <f t="shared" si="67"/>
        <v>-700.00000000027</v>
      </c>
    </row>
    <row r="248" spans="1:19" ht="12.75">
      <c r="A248" s="19">
        <f t="shared" si="60"/>
        <v>161.32965516629255</v>
      </c>
      <c r="B248" s="3">
        <f t="shared" si="68"/>
        <v>0.029000000001097703</v>
      </c>
      <c r="C248" s="3">
        <f t="shared" si="53"/>
        <v>-100</v>
      </c>
      <c r="D248" s="3">
        <v>60.0290000000011</v>
      </c>
      <c r="E248" s="3">
        <v>60</v>
      </c>
      <c r="F248" s="20">
        <f t="shared" si="61"/>
      </c>
      <c r="G248" s="20">
        <f t="shared" si="62"/>
      </c>
      <c r="H248" s="20">
        <f t="shared" si="69"/>
      </c>
      <c r="I248" s="21">
        <f t="shared" si="64"/>
        <v>161.32965516629255</v>
      </c>
      <c r="J248" s="21">
        <f t="shared" si="52"/>
        <v>95.4808163243769</v>
      </c>
      <c r="K248" s="21">
        <f t="shared" si="70"/>
        <v>519.8399999367301</v>
      </c>
      <c r="L248" s="25">
        <f t="shared" si="54"/>
        <v>17.925517240700795</v>
      </c>
      <c r="M248" s="25">
        <f t="shared" si="55"/>
        <v>10.608979591599072</v>
      </c>
      <c r="N248" s="25">
        <f t="shared" si="56"/>
        <v>57.759999992955194</v>
      </c>
      <c r="O248" s="18">
        <f t="shared" si="57"/>
        <v>-48.72556095018302</v>
      </c>
      <c r="P248" s="18">
        <f t="shared" si="58"/>
        <v>48.72556095018302</v>
      </c>
      <c r="Q248" s="30">
        <f t="shared" si="59"/>
        <v>-699.9999999999183</v>
      </c>
      <c r="R248" s="30">
        <f t="shared" si="66"/>
        <v>-699.999999999861</v>
      </c>
      <c r="S248" s="30">
        <f t="shared" si="67"/>
        <v>-700.0000000002309</v>
      </c>
    </row>
    <row r="249" spans="1:19" ht="12.75">
      <c r="A249" s="19">
        <f t="shared" si="60"/>
        <v>155.95199999425475</v>
      </c>
      <c r="B249" s="3">
        <f t="shared" si="68"/>
        <v>0.030000000001102478</v>
      </c>
      <c r="C249" s="3">
        <f t="shared" si="53"/>
        <v>-100</v>
      </c>
      <c r="D249" s="3">
        <v>60.0300000000011</v>
      </c>
      <c r="E249" s="3">
        <v>60</v>
      </c>
      <c r="F249" s="20">
        <f t="shared" si="61"/>
      </c>
      <c r="G249" s="20">
        <f t="shared" si="62"/>
      </c>
      <c r="H249" s="20">
        <f t="shared" si="69"/>
      </c>
      <c r="I249" s="21">
        <f t="shared" si="64"/>
        <v>155.95199999425475</v>
      </c>
      <c r="J249" s="21">
        <f t="shared" si="52"/>
        <v>93.57119999792248</v>
      </c>
      <c r="K249" s="21">
        <f t="shared" si="70"/>
        <v>467.8559999485238</v>
      </c>
      <c r="L249" s="25">
        <f t="shared" si="54"/>
        <v>17.327999999363207</v>
      </c>
      <c r="M249" s="25">
        <f t="shared" si="55"/>
        <v>10.396799999770755</v>
      </c>
      <c r="N249" s="25">
        <f t="shared" si="56"/>
        <v>51.983999994268885</v>
      </c>
      <c r="O249" s="18">
        <f t="shared" si="57"/>
        <v>-48.72556095018302</v>
      </c>
      <c r="P249" s="18">
        <f t="shared" si="58"/>
        <v>48.72556095018302</v>
      </c>
      <c r="Q249" s="30">
        <f t="shared" si="59"/>
        <v>-699.9999999999183</v>
      </c>
      <c r="R249" s="30">
        <f t="shared" si="66"/>
        <v>-699.9999999998622</v>
      </c>
      <c r="S249" s="30">
        <f t="shared" si="67"/>
        <v>-700.0000000001996</v>
      </c>
    </row>
    <row r="250" spans="1:19" ht="12.75">
      <c r="A250" s="19">
        <f t="shared" si="60"/>
        <v>150.921290317211</v>
      </c>
      <c r="B250" s="3">
        <f t="shared" si="68"/>
        <v>0.031000000001100148</v>
      </c>
      <c r="C250" s="3">
        <f t="shared" si="53"/>
        <v>-100</v>
      </c>
      <c r="D250" s="3">
        <v>60.0310000000011</v>
      </c>
      <c r="E250" s="3">
        <v>60</v>
      </c>
      <c r="F250" s="20">
        <f t="shared" si="61"/>
      </c>
      <c r="G250" s="20">
        <f t="shared" si="62"/>
      </c>
      <c r="H250" s="20">
        <f t="shared" si="69"/>
      </c>
      <c r="I250" s="21">
        <f t="shared" si="64"/>
        <v>150.921290317211</v>
      </c>
      <c r="J250" s="21">
        <f t="shared" si="52"/>
        <v>91.73647058624248</v>
      </c>
      <c r="K250" s="21">
        <f t="shared" si="70"/>
        <v>425.3236363211807</v>
      </c>
      <c r="L250" s="25">
        <f t="shared" si="54"/>
        <v>16.76903225746941</v>
      </c>
      <c r="M250" s="25">
        <f t="shared" si="55"/>
        <v>10.192941176250711</v>
      </c>
      <c r="N250" s="25">
        <f t="shared" si="56"/>
        <v>47.25818181345537</v>
      </c>
      <c r="O250" s="18">
        <f t="shared" si="57"/>
        <v>-48.72556095018302</v>
      </c>
      <c r="P250" s="18">
        <f t="shared" si="58"/>
        <v>48.72556095018302</v>
      </c>
      <c r="Q250" s="30">
        <f t="shared" si="59"/>
        <v>-699.9999999999183</v>
      </c>
      <c r="R250" s="30">
        <f t="shared" si="66"/>
        <v>-699.9999999998633</v>
      </c>
      <c r="S250" s="30">
        <f t="shared" si="67"/>
        <v>-700.000000000174</v>
      </c>
    </row>
    <row r="251" spans="1:19" ht="12.75">
      <c r="A251" s="19">
        <f t="shared" si="60"/>
        <v>146.20499999497093</v>
      </c>
      <c r="B251" s="3">
        <f t="shared" si="68"/>
        <v>0.03200000000109782</v>
      </c>
      <c r="C251" s="3">
        <f t="shared" si="53"/>
        <v>-100</v>
      </c>
      <c r="D251" s="3">
        <v>60.0320000000011</v>
      </c>
      <c r="E251" s="3">
        <v>60</v>
      </c>
      <c r="F251" s="20">
        <f t="shared" si="61"/>
      </c>
      <c r="G251" s="20">
        <f t="shared" si="62"/>
      </c>
      <c r="H251" s="20">
        <f t="shared" si="69"/>
      </c>
      <c r="I251" s="21">
        <f t="shared" si="64"/>
        <v>146.20499999497093</v>
      </c>
      <c r="J251" s="21">
        <f t="shared" si="52"/>
        <v>89.97230769039466</v>
      </c>
      <c r="K251" s="21">
        <f t="shared" si="70"/>
        <v>389.8799999643982</v>
      </c>
      <c r="L251" s="25">
        <f t="shared" si="54"/>
        <v>16.244999999442687</v>
      </c>
      <c r="M251" s="25">
        <f t="shared" si="55"/>
        <v>9.996923076712024</v>
      </c>
      <c r="N251" s="25">
        <f t="shared" si="56"/>
        <v>43.319999996036884</v>
      </c>
      <c r="O251" s="18">
        <f t="shared" si="57"/>
        <v>-48.72556095018302</v>
      </c>
      <c r="P251" s="18">
        <f t="shared" si="58"/>
        <v>48.72556095018302</v>
      </c>
      <c r="Q251" s="30">
        <f t="shared" si="59"/>
        <v>-699.9999999999183</v>
      </c>
      <c r="R251" s="30">
        <f t="shared" si="66"/>
        <v>-699.9999999998645</v>
      </c>
      <c r="S251" s="30">
        <f t="shared" si="67"/>
        <v>-700.0000000001528</v>
      </c>
    </row>
    <row r="252" spans="1:19" ht="12.75">
      <c r="A252" s="19">
        <f t="shared" si="60"/>
        <v>141.77454544979565</v>
      </c>
      <c r="B252" s="3">
        <f t="shared" si="68"/>
        <v>0.03300000000110259</v>
      </c>
      <c r="C252" s="3">
        <f t="shared" si="53"/>
        <v>-100</v>
      </c>
      <c r="D252" s="3">
        <v>60.0330000000011</v>
      </c>
      <c r="E252" s="3">
        <v>60</v>
      </c>
      <c r="F252" s="20">
        <f t="shared" si="61"/>
      </c>
      <c r="G252" s="20">
        <f t="shared" si="62"/>
      </c>
      <c r="H252" s="20">
        <f t="shared" si="69"/>
      </c>
      <c r="I252" s="21">
        <f t="shared" si="64"/>
        <v>141.77454544979565</v>
      </c>
      <c r="J252" s="21">
        <f t="shared" si="52"/>
        <v>88.27471697928245</v>
      </c>
      <c r="K252" s="21">
        <f t="shared" si="70"/>
        <v>359.88923073876083</v>
      </c>
      <c r="L252" s="25">
        <f t="shared" si="54"/>
        <v>15.752727272200946</v>
      </c>
      <c r="M252" s="25">
        <f t="shared" si="55"/>
        <v>9.808301886588405</v>
      </c>
      <c r="N252" s="25">
        <f t="shared" si="56"/>
        <v>39.987692304300765</v>
      </c>
      <c r="O252" s="18">
        <f t="shared" si="57"/>
        <v>-48.72556095018302</v>
      </c>
      <c r="P252" s="18">
        <f t="shared" si="58"/>
        <v>48.72556095018302</v>
      </c>
      <c r="Q252" s="30">
        <f t="shared" si="59"/>
        <v>-699.9999999999183</v>
      </c>
      <c r="R252" s="30">
        <f t="shared" si="66"/>
        <v>-699.9999999998654</v>
      </c>
      <c r="S252" s="30">
        <f t="shared" si="67"/>
        <v>-700.0000000001348</v>
      </c>
    </row>
    <row r="253" spans="1:19" ht="12.75">
      <c r="A253" s="19">
        <f t="shared" si="60"/>
        <v>137.6047058778875</v>
      </c>
      <c r="B253" s="3">
        <f t="shared" si="68"/>
        <v>0.03400000000110026</v>
      </c>
      <c r="C253" s="3">
        <f t="shared" si="53"/>
        <v>-100</v>
      </c>
      <c r="D253" s="3">
        <v>60.0340000000011</v>
      </c>
      <c r="E253" s="3">
        <v>60</v>
      </c>
      <c r="F253" s="20">
        <f t="shared" si="61"/>
      </c>
      <c r="G253" s="20">
        <f t="shared" si="62"/>
      </c>
      <c r="H253" s="20">
        <f t="shared" si="69"/>
      </c>
      <c r="I253" s="21">
        <f t="shared" si="64"/>
        <v>137.6047058778875</v>
      </c>
      <c r="J253" s="21">
        <f t="shared" si="52"/>
        <v>86.63999999822182</v>
      </c>
      <c r="K253" s="21">
        <f t="shared" si="70"/>
        <v>334.18285711663805</v>
      </c>
      <c r="L253" s="25">
        <f t="shared" si="54"/>
        <v>15.289411764211108</v>
      </c>
      <c r="M253" s="25">
        <f t="shared" si="55"/>
        <v>9.626666666470522</v>
      </c>
      <c r="N253" s="25">
        <f t="shared" si="56"/>
        <v>37.131428568510415</v>
      </c>
      <c r="O253" s="18">
        <f t="shared" si="57"/>
        <v>-48.72556095018302</v>
      </c>
      <c r="P253" s="18">
        <f t="shared" si="58"/>
        <v>48.72556095018302</v>
      </c>
      <c r="Q253" s="30">
        <f t="shared" si="59"/>
        <v>-699.9999999999183</v>
      </c>
      <c r="R253" s="30">
        <f t="shared" si="66"/>
        <v>-699.9999999998662</v>
      </c>
      <c r="S253" s="30">
        <f t="shared" si="67"/>
        <v>-700.0000000001194</v>
      </c>
    </row>
    <row r="254" spans="1:19" ht="12.75">
      <c r="A254" s="19">
        <f t="shared" si="60"/>
        <v>133.6731428529375</v>
      </c>
      <c r="B254" s="3">
        <f t="shared" si="68"/>
        <v>0.03500000000109793</v>
      </c>
      <c r="C254" s="3">
        <f t="shared" si="53"/>
        <v>-100</v>
      </c>
      <c r="D254" s="3">
        <v>60.0350000000011</v>
      </c>
      <c r="E254" s="3">
        <v>60</v>
      </c>
      <c r="F254" s="20">
        <f t="shared" si="61"/>
      </c>
      <c r="G254" s="20">
        <f t="shared" si="62"/>
      </c>
      <c r="H254" s="20">
        <f t="shared" si="69"/>
      </c>
      <c r="I254" s="21">
        <f t="shared" si="64"/>
        <v>133.6731428529375</v>
      </c>
      <c r="J254" s="21">
        <f t="shared" si="52"/>
        <v>85.06472727101664</v>
      </c>
      <c r="K254" s="21">
        <f t="shared" si="70"/>
        <v>311.90399997720687</v>
      </c>
      <c r="L254" s="25">
        <f t="shared" si="54"/>
        <v>14.852571428105513</v>
      </c>
      <c r="M254" s="25">
        <f t="shared" si="55"/>
        <v>9.451636363447687</v>
      </c>
      <c r="N254" s="25">
        <f t="shared" si="56"/>
        <v>34.65599999746335</v>
      </c>
      <c r="O254" s="18">
        <f t="shared" si="57"/>
        <v>-48.72556095018302</v>
      </c>
      <c r="P254" s="18">
        <f t="shared" si="58"/>
        <v>48.72556095018302</v>
      </c>
      <c r="Q254" s="30">
        <f t="shared" si="59"/>
        <v>-699.9999999999183</v>
      </c>
      <c r="R254" s="30">
        <f t="shared" si="66"/>
        <v>-699.9999999998673</v>
      </c>
      <c r="S254" s="30">
        <f t="shared" si="67"/>
        <v>-700.0000000001061</v>
      </c>
    </row>
    <row r="255" spans="1:19" ht="12.75">
      <c r="A255" s="19">
        <f t="shared" si="60"/>
        <v>129.95999999600747</v>
      </c>
      <c r="B255" s="3">
        <f t="shared" si="68"/>
        <v>0.036000000001102705</v>
      </c>
      <c r="C255" s="3">
        <f t="shared" si="53"/>
        <v>-100</v>
      </c>
      <c r="D255" s="3">
        <v>60.0360000000011</v>
      </c>
      <c r="E255" s="3">
        <v>60</v>
      </c>
      <c r="F255" s="20">
        <f t="shared" si="61"/>
      </c>
      <c r="G255" s="20">
        <f t="shared" si="62"/>
      </c>
      <c r="H255" s="20">
        <f t="shared" si="69"/>
      </c>
      <c r="I255" s="21">
        <f t="shared" si="64"/>
        <v>129.95999999600747</v>
      </c>
      <c r="J255" s="21">
        <f aca="true" t="shared" si="71" ref="J255:J318">IF((D255-59.98)&gt;0,(-10*C255)*(($G$4-0.02)-59.98)^2/(D255-59.98),"")</f>
        <v>83.54571428405694</v>
      </c>
      <c r="K255" s="21">
        <f t="shared" si="70"/>
        <v>292.409999979878</v>
      </c>
      <c r="L255" s="25">
        <f t="shared" si="54"/>
        <v>14.439999999557692</v>
      </c>
      <c r="M255" s="25">
        <f t="shared" si="55"/>
        <v>9.282857142674352</v>
      </c>
      <c r="N255" s="25">
        <f t="shared" si="56"/>
        <v>32.489999997760826</v>
      </c>
      <c r="O255" s="18">
        <f t="shared" si="57"/>
        <v>-48.72556095018302</v>
      </c>
      <c r="P255" s="18">
        <f t="shared" si="58"/>
        <v>48.72556095018302</v>
      </c>
      <c r="Q255" s="30">
        <f t="shared" si="59"/>
        <v>-699.9999999999183</v>
      </c>
      <c r="R255" s="30">
        <f t="shared" si="66"/>
        <v>-699.9999999998682</v>
      </c>
      <c r="S255" s="30">
        <f t="shared" si="67"/>
        <v>-700.0000000000941</v>
      </c>
    </row>
    <row r="256" spans="1:19" ht="12.75">
      <c r="A256" s="19">
        <f t="shared" si="60"/>
        <v>126.44756756379559</v>
      </c>
      <c r="B256" s="3">
        <f t="shared" si="68"/>
        <v>0.037000000001100375</v>
      </c>
      <c r="C256" s="3">
        <f t="shared" si="53"/>
        <v>-100</v>
      </c>
      <c r="D256" s="3">
        <v>60.0370000000011</v>
      </c>
      <c r="E256" s="3">
        <v>60</v>
      </c>
      <c r="F256" s="20">
        <f t="shared" si="61"/>
      </c>
      <c r="G256" s="20">
        <f t="shared" si="62"/>
      </c>
      <c r="H256" s="20">
        <f t="shared" si="69"/>
      </c>
      <c r="I256" s="21">
        <f t="shared" si="64"/>
        <v>126.44756756379559</v>
      </c>
      <c r="J256" s="21">
        <f t="shared" si="71"/>
        <v>82.07999999840352</v>
      </c>
      <c r="K256" s="21">
        <f t="shared" si="70"/>
        <v>275.20941174691785</v>
      </c>
      <c r="L256" s="25">
        <f t="shared" si="54"/>
        <v>14.049729729311894</v>
      </c>
      <c r="M256" s="25">
        <f t="shared" si="55"/>
        <v>9.11999999982394</v>
      </c>
      <c r="N256" s="25">
        <f t="shared" si="56"/>
        <v>30.578823527432466</v>
      </c>
      <c r="O256" s="18">
        <f t="shared" si="57"/>
        <v>-48.72556095018302</v>
      </c>
      <c r="P256" s="18">
        <f t="shared" si="58"/>
        <v>48.72556095018302</v>
      </c>
      <c r="Q256" s="30">
        <f t="shared" si="59"/>
        <v>-699.9999999999183</v>
      </c>
      <c r="R256" s="30">
        <f t="shared" si="66"/>
        <v>-699.999999999869</v>
      </c>
      <c r="S256" s="30">
        <f t="shared" si="67"/>
        <v>-700.000000000084</v>
      </c>
    </row>
    <row r="257" spans="1:19" ht="12.75">
      <c r="A257" s="19">
        <f t="shared" si="60"/>
        <v>123.11999999643119</v>
      </c>
      <c r="B257" s="3">
        <f t="shared" si="68"/>
        <v>0.038000000001098044</v>
      </c>
      <c r="C257" s="3">
        <f t="shared" si="53"/>
        <v>-100</v>
      </c>
      <c r="D257" s="3">
        <v>60.0380000000011</v>
      </c>
      <c r="E257" s="3">
        <v>60</v>
      </c>
      <c r="F257" s="20">
        <f t="shared" si="61"/>
      </c>
      <c r="G257" s="20">
        <f t="shared" si="62"/>
      </c>
      <c r="H257" s="20">
        <f t="shared" si="69"/>
      </c>
      <c r="I257" s="21">
        <f t="shared" si="64"/>
        <v>123.11999999643119</v>
      </c>
      <c r="J257" s="21">
        <f t="shared" si="71"/>
        <v>80.66482758466812</v>
      </c>
      <c r="K257" s="21">
        <f t="shared" si="70"/>
        <v>259.9199999841658</v>
      </c>
      <c r="L257" s="25">
        <f t="shared" si="54"/>
        <v>13.679999999604705</v>
      </c>
      <c r="M257" s="25">
        <f t="shared" si="55"/>
        <v>8.962758620519974</v>
      </c>
      <c r="N257" s="25">
        <f t="shared" si="56"/>
        <v>28.87999999823825</v>
      </c>
      <c r="O257" s="18">
        <f t="shared" si="57"/>
        <v>-48.72556095018302</v>
      </c>
      <c r="P257" s="18">
        <f t="shared" si="58"/>
        <v>48.72556095018302</v>
      </c>
      <c r="Q257" s="30">
        <f t="shared" si="59"/>
        <v>-699.9999999999183</v>
      </c>
      <c r="R257" s="30">
        <f t="shared" si="66"/>
        <v>-699.9999999998699</v>
      </c>
      <c r="S257" s="30">
        <f t="shared" si="67"/>
        <v>-700.0000000000746</v>
      </c>
    </row>
    <row r="258" spans="1:19" ht="12.75">
      <c r="A258" s="19">
        <f t="shared" si="60"/>
        <v>119.96307691967381</v>
      </c>
      <c r="B258" s="3">
        <f t="shared" si="68"/>
        <v>0.03900000000110282</v>
      </c>
      <c r="C258" s="3">
        <f t="shared" si="53"/>
        <v>-100</v>
      </c>
      <c r="D258" s="3">
        <v>60.0390000000011</v>
      </c>
      <c r="E258" s="3">
        <v>60</v>
      </c>
      <c r="F258" s="20">
        <f t="shared" si="61"/>
      </c>
      <c r="G258" s="20">
        <f t="shared" si="62"/>
      </c>
      <c r="H258" s="20">
        <f t="shared" si="69"/>
      </c>
      <c r="I258" s="21">
        <f t="shared" si="64"/>
        <v>119.96307691967381</v>
      </c>
      <c r="J258" s="21">
        <f t="shared" si="71"/>
        <v>79.29762711715047</v>
      </c>
      <c r="K258" s="21">
        <f t="shared" si="70"/>
        <v>246.2399999857257</v>
      </c>
      <c r="L258" s="25">
        <f t="shared" si="54"/>
        <v>13.329230768853854</v>
      </c>
      <c r="M258" s="25">
        <f t="shared" si="55"/>
        <v>8.810847457462428</v>
      </c>
      <c r="N258" s="25">
        <f t="shared" si="56"/>
        <v>27.359999998411944</v>
      </c>
      <c r="O258" s="18">
        <f t="shared" si="57"/>
        <v>-48.72556095018302</v>
      </c>
      <c r="P258" s="18">
        <f t="shared" si="58"/>
        <v>48.72556095018302</v>
      </c>
      <c r="Q258" s="30">
        <f t="shared" si="59"/>
        <v>-699.9999999999183</v>
      </c>
      <c r="R258" s="30">
        <f t="shared" si="66"/>
        <v>-699.9999999998706</v>
      </c>
      <c r="S258" s="30">
        <f t="shared" si="67"/>
        <v>-700.0000000000664</v>
      </c>
    </row>
    <row r="259" spans="1:19" ht="12.75">
      <c r="A259" s="19">
        <f t="shared" si="60"/>
        <v>116.96399999677148</v>
      </c>
      <c r="B259" s="3">
        <f t="shared" si="68"/>
        <v>0.04000000000110049</v>
      </c>
      <c r="C259" s="3">
        <f t="shared" si="53"/>
        <v>-100</v>
      </c>
      <c r="D259" s="3">
        <v>60.0400000000011</v>
      </c>
      <c r="E259" s="3">
        <v>60</v>
      </c>
      <c r="F259" s="20">
        <f t="shared" si="61"/>
      </c>
      <c r="G259" s="20">
        <f t="shared" si="62"/>
      </c>
      <c r="H259" s="20">
        <f t="shared" si="69"/>
      </c>
      <c r="I259" s="21">
        <f t="shared" si="64"/>
        <v>116.96399999677148</v>
      </c>
      <c r="J259" s="21">
        <f t="shared" si="71"/>
        <v>77.97599999855868</v>
      </c>
      <c r="K259" s="21">
        <f t="shared" si="70"/>
        <v>233.92799998714364</v>
      </c>
      <c r="L259" s="25">
        <f t="shared" si="54"/>
        <v>12.995999999642454</v>
      </c>
      <c r="M259" s="25">
        <f t="shared" si="55"/>
        <v>8.66399999984109</v>
      </c>
      <c r="N259" s="25">
        <f t="shared" si="56"/>
        <v>25.991999998569806</v>
      </c>
      <c r="O259" s="18">
        <f t="shared" si="57"/>
        <v>-48.72556095018302</v>
      </c>
      <c r="P259" s="18">
        <f t="shared" si="58"/>
        <v>48.72556095018302</v>
      </c>
      <c r="Q259" s="30">
        <f t="shared" si="59"/>
        <v>-699.9999999999183</v>
      </c>
      <c r="R259" s="30">
        <f t="shared" si="66"/>
        <v>-699.9999999998715</v>
      </c>
      <c r="S259" s="30">
        <f t="shared" si="67"/>
        <v>-700.000000000059</v>
      </c>
    </row>
    <row r="260" spans="1:19" ht="12.75">
      <c r="A260" s="19">
        <f t="shared" si="60"/>
        <v>114.11121950912839</v>
      </c>
      <c r="B260" s="3">
        <f t="shared" si="68"/>
        <v>0.04100000000109816</v>
      </c>
      <c r="C260" s="3">
        <f t="shared" si="53"/>
        <v>-100</v>
      </c>
      <c r="D260" s="3">
        <v>60.0410000000011</v>
      </c>
      <c r="E260" s="3">
        <v>60</v>
      </c>
      <c r="F260" s="20">
        <f t="shared" si="61"/>
      </c>
      <c r="G260" s="20">
        <f t="shared" si="62"/>
      </c>
      <c r="H260" s="20">
        <f t="shared" si="69"/>
      </c>
      <c r="I260" s="21">
        <f t="shared" si="64"/>
        <v>114.11121950912839</v>
      </c>
      <c r="J260" s="21">
        <f t="shared" si="71"/>
        <v>76.69770491664116</v>
      </c>
      <c r="K260" s="21">
        <f t="shared" si="70"/>
        <v>222.78857141693408</v>
      </c>
      <c r="L260" s="25">
        <f t="shared" si="54"/>
        <v>12.679024389904303</v>
      </c>
      <c r="M260" s="25">
        <f t="shared" si="55"/>
        <v>8.521967212961336</v>
      </c>
      <c r="N260" s="25">
        <f t="shared" si="56"/>
        <v>24.754285712991233</v>
      </c>
      <c r="O260" s="18">
        <f t="shared" si="57"/>
        <v>-48.72556095018302</v>
      </c>
      <c r="P260" s="18">
        <f t="shared" si="58"/>
        <v>48.72556095018302</v>
      </c>
      <c r="Q260" s="30">
        <f t="shared" si="59"/>
        <v>-699.9999999999183</v>
      </c>
      <c r="R260" s="30">
        <f t="shared" si="66"/>
        <v>-699.9999999998724</v>
      </c>
      <c r="S260" s="30">
        <f t="shared" si="67"/>
        <v>-700.0000000000524</v>
      </c>
    </row>
    <row r="261" spans="1:19" ht="12.75">
      <c r="A261" s="19">
        <f t="shared" si="60"/>
        <v>111.39428571108654</v>
      </c>
      <c r="B261" s="3">
        <f t="shared" si="68"/>
        <v>0.04200000000120241</v>
      </c>
      <c r="C261" s="3">
        <f t="shared" si="53"/>
        <v>-100</v>
      </c>
      <c r="D261" s="3">
        <v>60.0420000000012</v>
      </c>
      <c r="E261" s="3">
        <v>60</v>
      </c>
      <c r="F261" s="20">
        <f t="shared" si="61"/>
      </c>
      <c r="G261" s="20">
        <f t="shared" si="62"/>
      </c>
      <c r="H261" s="20">
        <f t="shared" si="69"/>
      </c>
      <c r="I261" s="21">
        <f t="shared" si="64"/>
        <v>111.39428571108654</v>
      </c>
      <c r="J261" s="21">
        <f t="shared" si="71"/>
        <v>75.46064515981622</v>
      </c>
      <c r="K261" s="21">
        <f t="shared" si="70"/>
        <v>212.66181817020612</v>
      </c>
      <c r="L261" s="25">
        <f t="shared" si="54"/>
        <v>12.377142856788515</v>
      </c>
      <c r="M261" s="25">
        <f t="shared" si="55"/>
        <v>8.384516128869652</v>
      </c>
      <c r="N261" s="25">
        <f t="shared" si="56"/>
        <v>23.629090907799466</v>
      </c>
      <c r="O261" s="18">
        <f t="shared" si="57"/>
        <v>-48.72556095018302</v>
      </c>
      <c r="P261" s="18">
        <f t="shared" si="58"/>
        <v>48.72556095018302</v>
      </c>
      <c r="Q261" s="30">
        <f t="shared" si="59"/>
        <v>-699.9999999999183</v>
      </c>
      <c r="R261" s="30">
        <f t="shared" si="66"/>
        <v>-699.9999999998731</v>
      </c>
      <c r="S261" s="30">
        <f t="shared" si="67"/>
        <v>-700.0000000000462</v>
      </c>
    </row>
    <row r="262" spans="1:19" ht="12.75">
      <c r="A262" s="19">
        <f t="shared" si="60"/>
        <v>108.80372092718612</v>
      </c>
      <c r="B262" s="3">
        <f t="shared" si="68"/>
        <v>0.04300000000120008</v>
      </c>
      <c r="C262" s="3">
        <f t="shared" si="53"/>
        <v>-100</v>
      </c>
      <c r="D262" s="3">
        <v>60.0430000000012</v>
      </c>
      <c r="E262" s="3">
        <v>60</v>
      </c>
      <c r="F262" s="20">
        <f t="shared" si="61"/>
      </c>
      <c r="G262" s="20">
        <f t="shared" si="62"/>
      </c>
      <c r="H262" s="20">
        <f t="shared" si="69"/>
      </c>
      <c r="I262" s="21">
        <f t="shared" si="64"/>
        <v>108.80372092718612</v>
      </c>
      <c r="J262" s="21">
        <f t="shared" si="71"/>
        <v>74.26285714143211</v>
      </c>
      <c r="K262" s="21">
        <f t="shared" si="70"/>
        <v>203.4156521633086</v>
      </c>
      <c r="L262" s="25">
        <f t="shared" si="54"/>
        <v>12.089302325243997</v>
      </c>
      <c r="M262" s="25">
        <f t="shared" si="55"/>
        <v>8.251428571271392</v>
      </c>
      <c r="N262" s="25">
        <f t="shared" si="56"/>
        <v>22.601739129255485</v>
      </c>
      <c r="O262" s="18">
        <f t="shared" si="57"/>
        <v>-48.72556095018302</v>
      </c>
      <c r="P262" s="18">
        <f t="shared" si="58"/>
        <v>48.72556095018302</v>
      </c>
      <c r="Q262" s="30">
        <f t="shared" si="59"/>
        <v>-699.9999999999183</v>
      </c>
      <c r="R262" s="30">
        <f t="shared" si="66"/>
        <v>-699.9999999998737</v>
      </c>
      <c r="S262" s="30">
        <f t="shared" si="67"/>
        <v>-700.0000000000407</v>
      </c>
    </row>
    <row r="263" spans="1:19" ht="12.75">
      <c r="A263" s="19">
        <f t="shared" si="60"/>
        <v>106.33090908800497</v>
      </c>
      <c r="B263" s="3">
        <f t="shared" si="68"/>
        <v>0.04400000000119775</v>
      </c>
      <c r="C263" s="3">
        <f t="shared" si="53"/>
        <v>-100</v>
      </c>
      <c r="D263" s="3">
        <v>60.0440000000012</v>
      </c>
      <c r="E263" s="3">
        <v>60</v>
      </c>
      <c r="F263" s="20">
        <f t="shared" si="61"/>
      </c>
      <c r="G263" s="20">
        <f t="shared" si="62"/>
      </c>
      <c r="H263" s="20">
        <f t="shared" si="69"/>
      </c>
      <c r="I263" s="21">
        <f t="shared" si="64"/>
        <v>106.33090908800497</v>
      </c>
      <c r="J263" s="21">
        <f t="shared" si="71"/>
        <v>73.10249999862171</v>
      </c>
      <c r="K263" s="21">
        <f t="shared" si="70"/>
        <v>194.93999999027903</v>
      </c>
      <c r="L263" s="25">
        <f t="shared" si="54"/>
        <v>11.814545454223845</v>
      </c>
      <c r="M263" s="25">
        <f t="shared" si="55"/>
        <v>8.122499999847989</v>
      </c>
      <c r="N263" s="25">
        <f t="shared" si="56"/>
        <v>21.659999998919037</v>
      </c>
      <c r="O263" s="18">
        <f t="shared" si="57"/>
        <v>-48.72556095018302</v>
      </c>
      <c r="P263" s="18">
        <f t="shared" si="58"/>
        <v>48.72556095018302</v>
      </c>
      <c r="Q263" s="30">
        <f t="shared" si="59"/>
        <v>-699.9999999999183</v>
      </c>
      <c r="R263" s="30">
        <f t="shared" si="66"/>
        <v>-699.9999999998744</v>
      </c>
      <c r="S263" s="30">
        <f t="shared" si="67"/>
        <v>-700.0000000000355</v>
      </c>
    </row>
    <row r="264" spans="1:19" ht="12.75">
      <c r="A264" s="19">
        <f t="shared" si="60"/>
        <v>103.96799999721227</v>
      </c>
      <c r="B264" s="3">
        <f t="shared" si="68"/>
        <v>0.04500000000120252</v>
      </c>
      <c r="C264" s="3">
        <f aca="true" t="shared" si="72" ref="C264:C327">+$B$4</f>
        <v>-100</v>
      </c>
      <c r="D264" s="3">
        <v>60.0450000000012</v>
      </c>
      <c r="E264" s="3">
        <v>60</v>
      </c>
      <c r="F264" s="20">
        <f t="shared" si="61"/>
      </c>
      <c r="G264" s="20">
        <f t="shared" si="62"/>
      </c>
      <c r="H264" s="20">
        <f t="shared" si="69"/>
      </c>
      <c r="I264" s="21">
        <f t="shared" si="64"/>
        <v>103.96799999721227</v>
      </c>
      <c r="J264" s="21">
        <f t="shared" si="71"/>
        <v>71.97784615250455</v>
      </c>
      <c r="K264" s="21">
        <f t="shared" si="70"/>
        <v>187.14239999100474</v>
      </c>
      <c r="L264" s="25">
        <f aca="true" t="shared" si="73" ref="L264:L327">(-10*C264/B264)*($H$4*$H$4)</f>
        <v>11.5519999996913</v>
      </c>
      <c r="M264" s="25">
        <f aca="true" t="shared" si="74" ref="M264:M327">(-10*C264/(B264+0.02))*($H$4*$H$4)</f>
        <v>7.997538461390505</v>
      </c>
      <c r="N264" s="25">
        <f aca="true" t="shared" si="75" ref="N264:N327">(-10*C264/(B264-0.02))*($H$4*$H$4)</f>
        <v>20.793599998999813</v>
      </c>
      <c r="O264" s="18">
        <f aca="true" t="shared" si="76" ref="O264:O327">-$D$4</f>
        <v>-48.72556095018302</v>
      </c>
      <c r="P264" s="18">
        <f aca="true" t="shared" si="77" ref="P264:P327">+$D$4</f>
        <v>48.72556095018302</v>
      </c>
      <c r="Q264" s="30">
        <f aca="true" t="shared" si="78" ref="Q264:Q327">(2-(A264*B264)/(-10*C264*$H$4*$H$4))*100</f>
        <v>-699.9999999999183</v>
      </c>
      <c r="R264" s="30">
        <f t="shared" si="66"/>
        <v>-699.9999999998752</v>
      </c>
      <c r="S264" s="30">
        <f t="shared" si="67"/>
        <v>-700.0000000000309</v>
      </c>
    </row>
    <row r="265" spans="1:19" ht="12.75">
      <c r="A265" s="19">
        <f aca="true" t="shared" si="79" ref="A265:A328">IF(F265=-99999,I265,IF(F265&lt;0,F265,I265))</f>
        <v>101.70782608429364</v>
      </c>
      <c r="B265" s="3">
        <f t="shared" si="68"/>
        <v>0.04600000000120019</v>
      </c>
      <c r="C265" s="3">
        <f t="shared" si="72"/>
        <v>-100</v>
      </c>
      <c r="D265" s="3">
        <v>60.0460000000012</v>
      </c>
      <c r="E265" s="3">
        <v>60</v>
      </c>
      <c r="F265" s="20">
        <f aca="true" t="shared" si="80" ref="F265:F328">IF((D265-60)&lt;=0,(-10*C265)*($F$4-60)^2/(D265-60-0.000000001),"")</f>
      </c>
      <c r="G265" s="20">
        <f aca="true" t="shared" si="81" ref="G265:G328">IF((D265-59.98)&lt;=0,(-10*C265)*($F$4-59.98)^2/(D265-59.98-0.000000001),"")</f>
      </c>
      <c r="H265" s="20">
        <f aca="true" t="shared" si="82" ref="H265:H328">IF((D265-60.02)&lt;=0,(-10*C265)*($F$4-60.02)^2/(D265-60.02-0.000000001),"")</f>
      </c>
      <c r="I265" s="21">
        <f aca="true" t="shared" si="83" ref="I265:I328">IF((D265-60)&gt;0,(-10*C265)*($G$4-60)^2/(D265-60),"")</f>
        <v>101.70782608429364</v>
      </c>
      <c r="J265" s="21">
        <f t="shared" si="71"/>
        <v>70.88727272597389</v>
      </c>
      <c r="K265" s="21">
        <f t="shared" si="70"/>
        <v>179.94461537631426</v>
      </c>
      <c r="L265" s="25">
        <f t="shared" si="73"/>
        <v>11.30086956492254</v>
      </c>
      <c r="M265" s="25">
        <f t="shared" si="74"/>
        <v>7.876363636220407</v>
      </c>
      <c r="N265" s="25">
        <f t="shared" si="75"/>
        <v>19.993846152923215</v>
      </c>
      <c r="O265" s="18">
        <f t="shared" si="76"/>
        <v>-48.72556095018302</v>
      </c>
      <c r="P265" s="18">
        <f t="shared" si="77"/>
        <v>48.72556095018302</v>
      </c>
      <c r="Q265" s="30">
        <f t="shared" si="78"/>
        <v>-699.9999999999183</v>
      </c>
      <c r="R265" s="30">
        <f aca="true" t="shared" si="84" ref="R265:R328">IF(G265&lt;=0,(2-(G265*(B265+0.02))/(-10*C265*$H$4*$H$4))*100,(2-(J265*(B265+0.02))/(-10*C265*$H$4*$H$4))*100)</f>
        <v>-699.9999999998759</v>
      </c>
      <c r="S265" s="30">
        <f aca="true" t="shared" si="85" ref="S265:S328">IF(H265&lt;=0,(2-(H265*(B265-0.02))/(-10*C265*$H$4*$H$4))*100,(2-(K265*(B265-0.02))/(-10*C265*$H$4*$H$4))*100)</f>
        <v>-700.0000000000265</v>
      </c>
    </row>
    <row r="266" spans="1:19" ht="12.75">
      <c r="A266" s="19">
        <f t="shared" si="79"/>
        <v>99.54382978468801</v>
      </c>
      <c r="B266" s="3">
        <f t="shared" si="68"/>
        <v>0.04700000000119786</v>
      </c>
      <c r="C266" s="3">
        <f t="shared" si="72"/>
        <v>-100</v>
      </c>
      <c r="D266" s="3">
        <v>60.0470000000012</v>
      </c>
      <c r="E266" s="3">
        <v>60</v>
      </c>
      <c r="F266" s="20">
        <f t="shared" si="80"/>
      </c>
      <c r="G266" s="20">
        <f t="shared" si="81"/>
      </c>
      <c r="H266" s="20">
        <f t="shared" si="82"/>
      </c>
      <c r="I266" s="21">
        <f t="shared" si="83"/>
        <v>99.54382978468801</v>
      </c>
      <c r="J266" s="21">
        <f t="shared" si="71"/>
        <v>69.82925373008526</v>
      </c>
      <c r="K266" s="21">
        <f t="shared" si="70"/>
        <v>173.27999999231676</v>
      </c>
      <c r="L266" s="25">
        <f t="shared" si="73"/>
        <v>11.060425531633005</v>
      </c>
      <c r="M266" s="25">
        <f t="shared" si="74"/>
        <v>7.758805970010538</v>
      </c>
      <c r="N266" s="25">
        <f t="shared" si="75"/>
        <v>19.253333332479155</v>
      </c>
      <c r="O266" s="18">
        <f t="shared" si="76"/>
        <v>-48.72556095018302</v>
      </c>
      <c r="P266" s="18">
        <f t="shared" si="77"/>
        <v>48.72556095018302</v>
      </c>
      <c r="Q266" s="30">
        <f t="shared" si="78"/>
        <v>-699.9999999999183</v>
      </c>
      <c r="R266" s="30">
        <f t="shared" si="84"/>
        <v>-699.9999999998763</v>
      </c>
      <c r="S266" s="30">
        <f t="shared" si="85"/>
        <v>-700.0000000000225</v>
      </c>
    </row>
    <row r="267" spans="1:19" ht="12.75">
      <c r="A267" s="19">
        <f t="shared" si="79"/>
        <v>97.46999999754907</v>
      </c>
      <c r="B267" s="3">
        <f t="shared" si="68"/>
        <v>0.048000000001202636</v>
      </c>
      <c r="C267" s="3">
        <f t="shared" si="72"/>
        <v>-100</v>
      </c>
      <c r="D267" s="3">
        <v>60.0480000000012</v>
      </c>
      <c r="E267" s="3">
        <v>60</v>
      </c>
      <c r="F267" s="20">
        <f t="shared" si="80"/>
      </c>
      <c r="G267" s="20">
        <f t="shared" si="81"/>
      </c>
      <c r="H267" s="20">
        <f t="shared" si="82"/>
      </c>
      <c r="I267" s="21">
        <f t="shared" si="83"/>
        <v>97.46999999754907</v>
      </c>
      <c r="J267" s="21">
        <f t="shared" si="71"/>
        <v>68.80235293995025</v>
      </c>
      <c r="K267" s="21">
        <f t="shared" si="70"/>
        <v>167.0914285642553</v>
      </c>
      <c r="L267" s="25">
        <f t="shared" si="73"/>
        <v>10.829999999728656</v>
      </c>
      <c r="M267" s="25">
        <f t="shared" si="74"/>
        <v>7.644705882217738</v>
      </c>
      <c r="N267" s="25">
        <f t="shared" si="75"/>
        <v>18.565714284916865</v>
      </c>
      <c r="O267" s="18">
        <f t="shared" si="76"/>
        <v>-48.72556095018302</v>
      </c>
      <c r="P267" s="18">
        <f t="shared" si="77"/>
        <v>48.72556095018302</v>
      </c>
      <c r="Q267" s="30">
        <f t="shared" si="78"/>
        <v>-699.9999999999183</v>
      </c>
      <c r="R267" s="30">
        <f t="shared" si="84"/>
        <v>-699.9999999998771</v>
      </c>
      <c r="S267" s="30">
        <f t="shared" si="85"/>
        <v>-700.0000000000189</v>
      </c>
    </row>
    <row r="268" spans="1:19" ht="12.75">
      <c r="A268" s="19">
        <f t="shared" si="79"/>
        <v>95.48081632418307</v>
      </c>
      <c r="B268" s="3">
        <f t="shared" si="68"/>
        <v>0.049000000001200306</v>
      </c>
      <c r="C268" s="3">
        <f t="shared" si="72"/>
        <v>-100</v>
      </c>
      <c r="D268" s="3">
        <v>60.0490000000012</v>
      </c>
      <c r="E268" s="3">
        <v>60</v>
      </c>
      <c r="F268" s="20">
        <f t="shared" si="80"/>
      </c>
      <c r="G268" s="20">
        <f t="shared" si="81"/>
      </c>
      <c r="H268" s="20">
        <f t="shared" si="82"/>
      </c>
      <c r="I268" s="21">
        <f t="shared" si="83"/>
        <v>95.48081632418307</v>
      </c>
      <c r="J268" s="21">
        <f t="shared" si="71"/>
        <v>67.80521739011562</v>
      </c>
      <c r="K268" s="21">
        <f t="shared" si="70"/>
        <v>161.32965516573915</v>
      </c>
      <c r="L268" s="25">
        <f t="shared" si="73"/>
        <v>10.608979591576858</v>
      </c>
      <c r="M268" s="25">
        <f t="shared" si="74"/>
        <v>7.533913043347202</v>
      </c>
      <c r="N268" s="25">
        <f t="shared" si="75"/>
        <v>17.92551724063738</v>
      </c>
      <c r="O268" s="18">
        <f t="shared" si="76"/>
        <v>-48.72556095018302</v>
      </c>
      <c r="P268" s="18">
        <f t="shared" si="77"/>
        <v>48.72556095018302</v>
      </c>
      <c r="Q268" s="30">
        <f t="shared" si="78"/>
        <v>-699.9999999999183</v>
      </c>
      <c r="R268" s="30">
        <f t="shared" si="84"/>
        <v>-699.9999999998778</v>
      </c>
      <c r="S268" s="30">
        <f t="shared" si="85"/>
        <v>-700.0000000000152</v>
      </c>
    </row>
    <row r="269" spans="1:19" ht="12.75">
      <c r="A269" s="19">
        <f t="shared" si="79"/>
        <v>93.5711999977496</v>
      </c>
      <c r="B269" s="3">
        <f t="shared" si="68"/>
        <v>0.050000000001197975</v>
      </c>
      <c r="C269" s="3">
        <f t="shared" si="72"/>
        <v>-100</v>
      </c>
      <c r="D269" s="3">
        <v>60.0500000000012</v>
      </c>
      <c r="E269" s="3">
        <v>60</v>
      </c>
      <c r="F269" s="20">
        <f t="shared" si="80"/>
      </c>
      <c r="G269" s="20">
        <f t="shared" si="81"/>
      </c>
      <c r="H269" s="20">
        <f t="shared" si="82"/>
      </c>
      <c r="I269" s="21">
        <f t="shared" si="83"/>
        <v>93.5711999977496</v>
      </c>
      <c r="J269" s="21">
        <f t="shared" si="71"/>
        <v>66.83657142741856</v>
      </c>
      <c r="K269" s="21">
        <f t="shared" si="70"/>
        <v>155.9519999937746</v>
      </c>
      <c r="L269" s="25">
        <f t="shared" si="73"/>
        <v>10.396799999750899</v>
      </c>
      <c r="M269" s="25">
        <f t="shared" si="74"/>
        <v>7.426285714158621</v>
      </c>
      <c r="N269" s="25">
        <f t="shared" si="75"/>
        <v>17.32799999930805</v>
      </c>
      <c r="O269" s="18">
        <f t="shared" si="76"/>
        <v>-48.72556095018302</v>
      </c>
      <c r="P269" s="18">
        <f t="shared" si="77"/>
        <v>48.72556095018302</v>
      </c>
      <c r="Q269" s="30">
        <f t="shared" si="78"/>
        <v>-699.9999999999183</v>
      </c>
      <c r="R269" s="30">
        <f t="shared" si="84"/>
        <v>-699.9999999998784</v>
      </c>
      <c r="S269" s="30">
        <f t="shared" si="85"/>
        <v>-700.0000000000123</v>
      </c>
    </row>
    <row r="270" spans="1:19" ht="12.75">
      <c r="A270" s="19">
        <f t="shared" si="79"/>
        <v>91.73647058606353</v>
      </c>
      <c r="B270" s="3">
        <f t="shared" si="68"/>
        <v>0.05100000000120275</v>
      </c>
      <c r="C270" s="3">
        <f t="shared" si="72"/>
        <v>-100</v>
      </c>
      <c r="D270" s="3">
        <v>60.0510000000012</v>
      </c>
      <c r="E270" s="3">
        <v>60</v>
      </c>
      <c r="F270" s="20">
        <f t="shared" si="80"/>
      </c>
      <c r="G270" s="20">
        <f t="shared" si="81"/>
      </c>
      <c r="H270" s="20">
        <f t="shared" si="82"/>
      </c>
      <c r="I270" s="21">
        <f t="shared" si="83"/>
        <v>91.73647058606353</v>
      </c>
      <c r="J270" s="21">
        <f t="shared" si="71"/>
        <v>65.89521126648049</v>
      </c>
      <c r="K270" s="21">
        <f t="shared" si="70"/>
        <v>150.9212903167267</v>
      </c>
      <c r="L270" s="25">
        <f t="shared" si="73"/>
        <v>10.192941176230205</v>
      </c>
      <c r="M270" s="25">
        <f t="shared" si="74"/>
        <v>7.32169014072104</v>
      </c>
      <c r="N270" s="25">
        <f t="shared" si="75"/>
        <v>16.769032257413905</v>
      </c>
      <c r="O270" s="18">
        <f t="shared" si="76"/>
        <v>-48.72556095018302</v>
      </c>
      <c r="P270" s="18">
        <f t="shared" si="77"/>
        <v>48.72556095018302</v>
      </c>
      <c r="Q270" s="30">
        <f t="shared" si="78"/>
        <v>-699.9999999999183</v>
      </c>
      <c r="R270" s="30">
        <f t="shared" si="84"/>
        <v>-699.9999999998787</v>
      </c>
      <c r="S270" s="30">
        <f t="shared" si="85"/>
        <v>-700.0000000000091</v>
      </c>
    </row>
    <row r="271" spans="1:19" ht="12.75">
      <c r="A271" s="19">
        <f t="shared" si="79"/>
        <v>89.97230769022254</v>
      </c>
      <c r="B271" s="3">
        <f t="shared" si="68"/>
        <v>0.05200000000120042</v>
      </c>
      <c r="C271" s="3">
        <f t="shared" si="72"/>
        <v>-100</v>
      </c>
      <c r="D271" s="3">
        <v>60.0520000000012</v>
      </c>
      <c r="E271" s="3">
        <v>60</v>
      </c>
      <c r="F271" s="20">
        <f t="shared" si="80"/>
      </c>
      <c r="G271" s="20">
        <f t="shared" si="81"/>
      </c>
      <c r="H271" s="20">
        <f t="shared" si="82"/>
      </c>
      <c r="I271" s="21">
        <f t="shared" si="83"/>
        <v>89.97230769022254</v>
      </c>
      <c r="J271" s="21">
        <f t="shared" si="71"/>
        <v>64.97999999890791</v>
      </c>
      <c r="K271" s="21">
        <f t="shared" si="70"/>
        <v>146.20499999451644</v>
      </c>
      <c r="L271" s="25">
        <f t="shared" si="73"/>
        <v>9.996923076692298</v>
      </c>
      <c r="M271" s="25">
        <f t="shared" si="74"/>
        <v>7.219999999879625</v>
      </c>
      <c r="N271" s="25">
        <f t="shared" si="75"/>
        <v>16.244999999390604</v>
      </c>
      <c r="O271" s="18">
        <f t="shared" si="76"/>
        <v>-48.72556095018302</v>
      </c>
      <c r="P271" s="18">
        <f t="shared" si="77"/>
        <v>48.72556095018302</v>
      </c>
      <c r="Q271" s="30">
        <f t="shared" si="78"/>
        <v>-699.9999999999183</v>
      </c>
      <c r="R271" s="30">
        <f t="shared" si="84"/>
        <v>-699.9999999998793</v>
      </c>
      <c r="S271" s="30">
        <f t="shared" si="85"/>
        <v>-700.0000000000063</v>
      </c>
    </row>
    <row r="272" spans="1:19" ht="12.75">
      <c r="A272" s="19">
        <f t="shared" si="79"/>
        <v>88.2747169791286</v>
      </c>
      <c r="B272" s="3">
        <f t="shared" si="68"/>
        <v>0.05300000000119809</v>
      </c>
      <c r="C272" s="3">
        <f t="shared" si="72"/>
        <v>-100</v>
      </c>
      <c r="D272" s="3">
        <v>60.0530000000012</v>
      </c>
      <c r="E272" s="3">
        <v>60</v>
      </c>
      <c r="F272" s="20">
        <f t="shared" si="80"/>
      </c>
      <c r="G272" s="20">
        <f t="shared" si="81"/>
      </c>
      <c r="H272" s="20">
        <f t="shared" si="82"/>
      </c>
      <c r="I272" s="21">
        <f t="shared" si="83"/>
        <v>88.2747169791286</v>
      </c>
      <c r="J272" s="21">
        <f t="shared" si="71"/>
        <v>64.08986301263823</v>
      </c>
      <c r="K272" s="21">
        <f t="shared" si="70"/>
        <v>141.77454544939883</v>
      </c>
      <c r="L272" s="25">
        <f t="shared" si="73"/>
        <v>9.808301886570733</v>
      </c>
      <c r="M272" s="25">
        <f t="shared" si="74"/>
        <v>7.121095890294086</v>
      </c>
      <c r="N272" s="25">
        <f t="shared" si="75"/>
        <v>15.752727272155362</v>
      </c>
      <c r="O272" s="18">
        <f t="shared" si="76"/>
        <v>-48.72556095018302</v>
      </c>
      <c r="P272" s="18">
        <f t="shared" si="77"/>
        <v>48.72556095018302</v>
      </c>
      <c r="Q272" s="30">
        <f t="shared" si="78"/>
        <v>-699.9999999999183</v>
      </c>
      <c r="R272" s="30">
        <f t="shared" si="84"/>
        <v>-699.99999999988</v>
      </c>
      <c r="S272" s="30">
        <f t="shared" si="85"/>
        <v>-700.0000000000035</v>
      </c>
    </row>
    <row r="273" spans="1:19" ht="12.75">
      <c r="A273" s="19">
        <f t="shared" si="79"/>
        <v>86.63999999806222</v>
      </c>
      <c r="B273" s="3">
        <f t="shared" si="68"/>
        <v>0.054000000001202864</v>
      </c>
      <c r="C273" s="3">
        <f t="shared" si="72"/>
        <v>-100</v>
      </c>
      <c r="D273" s="3">
        <v>60.0540000000012</v>
      </c>
      <c r="E273" s="3">
        <v>60</v>
      </c>
      <c r="F273" s="20">
        <f t="shared" si="80"/>
      </c>
      <c r="G273" s="20">
        <f t="shared" si="81"/>
      </c>
      <c r="H273" s="20">
        <f t="shared" si="82"/>
      </c>
      <c r="I273" s="21">
        <f t="shared" si="83"/>
        <v>86.63999999806222</v>
      </c>
      <c r="J273" s="21">
        <f t="shared" si="71"/>
        <v>63.22378378274769</v>
      </c>
      <c r="K273" s="21">
        <f t="shared" si="70"/>
        <v>137.60470587748492</v>
      </c>
      <c r="L273" s="25">
        <f t="shared" si="73"/>
        <v>9.626666666452232</v>
      </c>
      <c r="M273" s="25">
        <f t="shared" si="74"/>
        <v>7.024864864750676</v>
      </c>
      <c r="N273" s="25">
        <f t="shared" si="75"/>
        <v>15.289411764164972</v>
      </c>
      <c r="O273" s="18">
        <f t="shared" si="76"/>
        <v>-48.72556095018302</v>
      </c>
      <c r="P273" s="18">
        <f t="shared" si="77"/>
        <v>48.72556095018302</v>
      </c>
      <c r="Q273" s="30">
        <f t="shared" si="78"/>
        <v>-699.9999999999183</v>
      </c>
      <c r="R273" s="30">
        <f t="shared" si="84"/>
        <v>-699.9999999998803</v>
      </c>
      <c r="S273" s="30">
        <f t="shared" si="85"/>
        <v>-700.000000000001</v>
      </c>
    </row>
    <row r="274" spans="1:19" ht="12.75">
      <c r="A274" s="19">
        <f t="shared" si="79"/>
        <v>85.06472727086279</v>
      </c>
      <c r="B274" s="3">
        <f t="shared" si="68"/>
        <v>0.05500000000120053</v>
      </c>
      <c r="C274" s="3">
        <f t="shared" si="72"/>
        <v>-100</v>
      </c>
      <c r="D274" s="3">
        <v>60.0550000000012</v>
      </c>
      <c r="E274" s="3">
        <v>60</v>
      </c>
      <c r="F274" s="20">
        <f t="shared" si="80"/>
      </c>
      <c r="G274" s="20">
        <f t="shared" si="81"/>
      </c>
      <c r="H274" s="20">
        <f t="shared" si="82"/>
      </c>
      <c r="I274" s="21">
        <f t="shared" si="83"/>
        <v>85.06472727086279</v>
      </c>
      <c r="J274" s="21">
        <f t="shared" si="71"/>
        <v>62.38079999899322</v>
      </c>
      <c r="K274" s="21">
        <f t="shared" si="70"/>
        <v>133.6731428525576</v>
      </c>
      <c r="L274" s="25">
        <f t="shared" si="73"/>
        <v>9.451636363430056</v>
      </c>
      <c r="M274" s="25">
        <f t="shared" si="74"/>
        <v>6.931199999889052</v>
      </c>
      <c r="N274" s="25">
        <f t="shared" si="75"/>
        <v>14.852571428061975</v>
      </c>
      <c r="O274" s="18">
        <f t="shared" si="76"/>
        <v>-48.72556095018302</v>
      </c>
      <c r="P274" s="18">
        <f t="shared" si="77"/>
        <v>48.72556095018302</v>
      </c>
      <c r="Q274" s="30">
        <f t="shared" si="78"/>
        <v>-699.9999999999183</v>
      </c>
      <c r="R274" s="30">
        <f t="shared" si="84"/>
        <v>-699.999999999881</v>
      </c>
      <c r="S274" s="30">
        <f t="shared" si="85"/>
        <v>-699.9999999999987</v>
      </c>
    </row>
    <row r="275" spans="1:19" ht="12.75">
      <c r="A275" s="19">
        <f t="shared" si="79"/>
        <v>83.54571428391914</v>
      </c>
      <c r="B275" s="3">
        <f t="shared" si="68"/>
        <v>0.0560000000011982</v>
      </c>
      <c r="C275" s="3">
        <f t="shared" si="72"/>
        <v>-100</v>
      </c>
      <c r="D275" s="3">
        <v>60.0560000000012</v>
      </c>
      <c r="E275" s="3">
        <v>60</v>
      </c>
      <c r="F275" s="20">
        <f t="shared" si="80"/>
      </c>
      <c r="G275" s="20">
        <f t="shared" si="81"/>
      </c>
      <c r="H275" s="20">
        <f t="shared" si="82"/>
      </c>
      <c r="I275" s="21">
        <f t="shared" si="83"/>
        <v>83.54571428391914</v>
      </c>
      <c r="J275" s="21">
        <f t="shared" si="71"/>
        <v>61.55999999902135</v>
      </c>
      <c r="K275" s="21">
        <f t="shared" si="70"/>
        <v>129.959999995674</v>
      </c>
      <c r="L275" s="25">
        <f t="shared" si="73"/>
        <v>9.282857142658523</v>
      </c>
      <c r="M275" s="25">
        <f t="shared" si="74"/>
        <v>6.839999999892163</v>
      </c>
      <c r="N275" s="25">
        <f t="shared" si="75"/>
        <v>14.43999999951939</v>
      </c>
      <c r="O275" s="18">
        <f t="shared" si="76"/>
        <v>-48.72556095018302</v>
      </c>
      <c r="P275" s="18">
        <f t="shared" si="77"/>
        <v>48.72556095018302</v>
      </c>
      <c r="Q275" s="30">
        <f t="shared" si="78"/>
        <v>-699.9999999999183</v>
      </c>
      <c r="R275" s="30">
        <f t="shared" si="84"/>
        <v>-699.9999999998815</v>
      </c>
      <c r="S275" s="30">
        <f t="shared" si="85"/>
        <v>-699.9999999999962</v>
      </c>
    </row>
    <row r="276" spans="1:19" ht="12.75">
      <c r="A276" s="19">
        <f t="shared" si="79"/>
        <v>82.07999999826028</v>
      </c>
      <c r="B276" s="3">
        <f aca="true" t="shared" si="86" ref="B276:B339">+D276-E276</f>
        <v>0.05700000000120298</v>
      </c>
      <c r="C276" s="3">
        <f t="shared" si="72"/>
        <v>-100</v>
      </c>
      <c r="D276" s="3">
        <v>60.0570000000012</v>
      </c>
      <c r="E276" s="3">
        <v>60</v>
      </c>
      <c r="F276" s="20">
        <f t="shared" si="80"/>
      </c>
      <c r="G276" s="20">
        <f t="shared" si="81"/>
      </c>
      <c r="H276" s="20">
        <f t="shared" si="82"/>
      </c>
      <c r="I276" s="21">
        <f t="shared" si="83"/>
        <v>82.07999999826028</v>
      </c>
      <c r="J276" s="21">
        <f t="shared" si="71"/>
        <v>60.76051947956225</v>
      </c>
      <c r="K276" s="21">
        <f t="shared" si="70"/>
        <v>126.44756756345562</v>
      </c>
      <c r="L276" s="25">
        <f t="shared" si="73"/>
        <v>9.119999999807524</v>
      </c>
      <c r="M276" s="25">
        <f t="shared" si="74"/>
        <v>6.751168831063357</v>
      </c>
      <c r="N276" s="25">
        <f t="shared" si="75"/>
        <v>14.049729729272935</v>
      </c>
      <c r="O276" s="18">
        <f t="shared" si="76"/>
        <v>-48.72556095018302</v>
      </c>
      <c r="P276" s="18">
        <f t="shared" si="77"/>
        <v>48.72556095018302</v>
      </c>
      <c r="Q276" s="30">
        <f t="shared" si="78"/>
        <v>-699.9999999999183</v>
      </c>
      <c r="R276" s="30">
        <f t="shared" si="84"/>
        <v>-699.999999999882</v>
      </c>
      <c r="S276" s="30">
        <f t="shared" si="85"/>
        <v>-699.9999999999943</v>
      </c>
    </row>
    <row r="277" spans="1:19" ht="12.75">
      <c r="A277" s="19">
        <f t="shared" si="79"/>
        <v>80.66482758452976</v>
      </c>
      <c r="B277" s="3">
        <f t="shared" si="86"/>
        <v>0.05800000000120065</v>
      </c>
      <c r="C277" s="3">
        <f t="shared" si="72"/>
        <v>-100</v>
      </c>
      <c r="D277" s="3">
        <v>60.0580000000012</v>
      </c>
      <c r="E277" s="3">
        <v>60</v>
      </c>
      <c r="F277" s="20">
        <f t="shared" si="80"/>
      </c>
      <c r="G277" s="20">
        <f t="shared" si="81"/>
      </c>
      <c r="H277" s="20">
        <f t="shared" si="82"/>
      </c>
      <c r="I277" s="21">
        <f t="shared" si="83"/>
        <v>80.66482758452976</v>
      </c>
      <c r="J277" s="21">
        <f t="shared" si="71"/>
        <v>59.98153846060734</v>
      </c>
      <c r="K277" s="21">
        <f t="shared" si="70"/>
        <v>123.11999999610889</v>
      </c>
      <c r="L277" s="25">
        <f t="shared" si="73"/>
        <v>8.96275862050412</v>
      </c>
      <c r="M277" s="25">
        <f t="shared" si="74"/>
        <v>6.664615384512797</v>
      </c>
      <c r="N277" s="25">
        <f t="shared" si="75"/>
        <v>13.67999999956777</v>
      </c>
      <c r="O277" s="18">
        <f t="shared" si="76"/>
        <v>-48.72556095018302</v>
      </c>
      <c r="P277" s="18">
        <f t="shared" si="77"/>
        <v>48.72556095018302</v>
      </c>
      <c r="Q277" s="30">
        <f t="shared" si="78"/>
        <v>-699.9999999999183</v>
      </c>
      <c r="R277" s="30">
        <f t="shared" si="84"/>
        <v>-699.9999999998824</v>
      </c>
      <c r="S277" s="30">
        <f t="shared" si="85"/>
        <v>-699.9999999999924</v>
      </c>
    </row>
    <row r="278" spans="1:19" ht="12.75">
      <c r="A278" s="19">
        <f t="shared" si="79"/>
        <v>79.29762711702632</v>
      </c>
      <c r="B278" s="3">
        <f t="shared" si="86"/>
        <v>0.059000000001198316</v>
      </c>
      <c r="C278" s="3">
        <f t="shared" si="72"/>
        <v>-100</v>
      </c>
      <c r="D278" s="3">
        <v>60.0590000000012</v>
      </c>
      <c r="E278" s="3">
        <v>60</v>
      </c>
      <c r="F278" s="20">
        <f t="shared" si="80"/>
      </c>
      <c r="G278" s="20">
        <f t="shared" si="81"/>
      </c>
      <c r="H278" s="20">
        <f t="shared" si="82"/>
      </c>
      <c r="I278" s="21">
        <f t="shared" si="83"/>
        <v>79.29762711702632</v>
      </c>
      <c r="J278" s="21">
        <f t="shared" si="71"/>
        <v>59.22227848010664</v>
      </c>
      <c r="K278" s="21">
        <f t="shared" si="70"/>
        <v>119.96307691938969</v>
      </c>
      <c r="L278" s="25">
        <f t="shared" si="73"/>
        <v>8.810847457448167</v>
      </c>
      <c r="M278" s="25">
        <f t="shared" si="74"/>
        <v>6.580253164457149</v>
      </c>
      <c r="N278" s="25">
        <f t="shared" si="75"/>
        <v>13.329230768821217</v>
      </c>
      <c r="O278" s="18">
        <f t="shared" si="76"/>
        <v>-48.72556095018302</v>
      </c>
      <c r="P278" s="18">
        <f t="shared" si="77"/>
        <v>48.72556095018302</v>
      </c>
      <c r="Q278" s="30">
        <f t="shared" si="78"/>
        <v>-699.9999999999183</v>
      </c>
      <c r="R278" s="30">
        <f t="shared" si="84"/>
        <v>-699.9999999998828</v>
      </c>
      <c r="S278" s="30">
        <f t="shared" si="85"/>
        <v>-699.9999999999905</v>
      </c>
    </row>
    <row r="279" spans="1:19" ht="12.75">
      <c r="A279" s="19">
        <f t="shared" si="79"/>
        <v>77.9759999984294</v>
      </c>
      <c r="B279" s="3">
        <f t="shared" si="86"/>
        <v>0.06000000000120309</v>
      </c>
      <c r="C279" s="3">
        <f t="shared" si="72"/>
        <v>-100</v>
      </c>
      <c r="D279" s="3">
        <v>60.0600000000012</v>
      </c>
      <c r="E279" s="3">
        <v>60</v>
      </c>
      <c r="F279" s="20">
        <f t="shared" si="80"/>
      </c>
      <c r="G279" s="20">
        <f t="shared" si="81"/>
      </c>
      <c r="H279" s="20">
        <f t="shared" si="82"/>
      </c>
      <c r="I279" s="21">
        <f t="shared" si="83"/>
        <v>77.9759999984294</v>
      </c>
      <c r="J279" s="21">
        <f t="shared" si="71"/>
        <v>58.48199999911293</v>
      </c>
      <c r="K279" s="21">
        <f t="shared" si="70"/>
        <v>116.9639999964806</v>
      </c>
      <c r="L279" s="25">
        <f t="shared" si="73"/>
        <v>8.663999999826276</v>
      </c>
      <c r="M279" s="25">
        <f t="shared" si="74"/>
        <v>6.497999999902279</v>
      </c>
      <c r="N279" s="25">
        <f t="shared" si="75"/>
        <v>12.995999999609117</v>
      </c>
      <c r="O279" s="18">
        <f t="shared" si="76"/>
        <v>-48.72556095018302</v>
      </c>
      <c r="P279" s="18">
        <f t="shared" si="77"/>
        <v>48.72556095018302</v>
      </c>
      <c r="Q279" s="30">
        <f t="shared" si="78"/>
        <v>-699.9999999999183</v>
      </c>
      <c r="R279" s="30">
        <f t="shared" si="84"/>
        <v>-699.9999999998831</v>
      </c>
      <c r="S279" s="30">
        <f t="shared" si="85"/>
        <v>-699.9999999999886</v>
      </c>
    </row>
    <row r="280" spans="1:19" ht="12.75">
      <c r="A280" s="19">
        <f t="shared" si="79"/>
        <v>76.69770491651607</v>
      </c>
      <c r="B280" s="3">
        <f t="shared" si="86"/>
        <v>0.06100000000120076</v>
      </c>
      <c r="C280" s="3">
        <f t="shared" si="72"/>
        <v>-100</v>
      </c>
      <c r="D280" s="3">
        <v>60.0610000000012</v>
      </c>
      <c r="E280" s="3">
        <v>60</v>
      </c>
      <c r="F280" s="20">
        <f t="shared" si="80"/>
      </c>
      <c r="G280" s="20">
        <f t="shared" si="81"/>
      </c>
      <c r="H280" s="20">
        <f t="shared" si="82"/>
      </c>
      <c r="I280" s="21">
        <f t="shared" si="83"/>
        <v>76.69770491651607</v>
      </c>
      <c r="J280" s="21">
        <f t="shared" si="71"/>
        <v>57.7599999991363</v>
      </c>
      <c r="K280" s="21">
        <f t="shared" si="70"/>
        <v>114.11121950885153</v>
      </c>
      <c r="L280" s="25">
        <f t="shared" si="73"/>
        <v>8.521967212947002</v>
      </c>
      <c r="M280" s="25">
        <f t="shared" si="74"/>
        <v>6.417777777682639</v>
      </c>
      <c r="N280" s="25">
        <f t="shared" si="75"/>
        <v>12.679024389872575</v>
      </c>
      <c r="O280" s="18">
        <f t="shared" si="76"/>
        <v>-48.72556095018302</v>
      </c>
      <c r="P280" s="18">
        <f t="shared" si="77"/>
        <v>48.72556095018302</v>
      </c>
      <c r="Q280" s="30">
        <f t="shared" si="78"/>
        <v>-699.9999999999183</v>
      </c>
      <c r="R280" s="30">
        <f t="shared" si="84"/>
        <v>-699.9999999998837</v>
      </c>
      <c r="S280" s="30">
        <f t="shared" si="85"/>
        <v>-699.9999999999868</v>
      </c>
    </row>
    <row r="281" spans="1:19" ht="12.75">
      <c r="A281" s="19">
        <f t="shared" si="79"/>
        <v>75.46064515982488</v>
      </c>
      <c r="B281" s="3">
        <f t="shared" si="86"/>
        <v>0.06200000000119843</v>
      </c>
      <c r="C281" s="3">
        <f t="shared" si="72"/>
        <v>-100</v>
      </c>
      <c r="D281" s="3">
        <v>60.0620000000012</v>
      </c>
      <c r="E281" s="3">
        <v>60</v>
      </c>
      <c r="F281" s="20">
        <f t="shared" si="80"/>
      </c>
      <c r="G281" s="20">
        <f t="shared" si="81"/>
      </c>
      <c r="H281" s="20">
        <f t="shared" si="82"/>
      </c>
      <c r="I281" s="21">
        <f t="shared" si="83"/>
        <v>75.46064515982488</v>
      </c>
      <c r="J281" s="21">
        <f t="shared" si="71"/>
        <v>57.05560975525635</v>
      </c>
      <c r="K281" s="21">
        <f t="shared" si="70"/>
        <v>111.3942857111054</v>
      </c>
      <c r="L281" s="25">
        <f t="shared" si="73"/>
        <v>8.38451612887019</v>
      </c>
      <c r="M281" s="25">
        <f t="shared" si="74"/>
        <v>6.339512195029299</v>
      </c>
      <c r="N281" s="25">
        <f t="shared" si="75"/>
        <v>12.37714285678969</v>
      </c>
      <c r="O281" s="18">
        <f t="shared" si="76"/>
        <v>-48.72556095018302</v>
      </c>
      <c r="P281" s="18">
        <f t="shared" si="77"/>
        <v>48.72556095018302</v>
      </c>
      <c r="Q281" s="30">
        <f t="shared" si="78"/>
        <v>-699.9999999999183</v>
      </c>
      <c r="R281" s="30">
        <f t="shared" si="84"/>
        <v>-699.999999999884</v>
      </c>
      <c r="S281" s="30">
        <f t="shared" si="85"/>
        <v>-699.9999999999854</v>
      </c>
    </row>
    <row r="282" spans="1:19" ht="12.75">
      <c r="A282" s="19">
        <f t="shared" si="79"/>
        <v>74.26285714131485</v>
      </c>
      <c r="B282" s="3">
        <f t="shared" si="86"/>
        <v>0.06300000000130268</v>
      </c>
      <c r="C282" s="3">
        <f t="shared" si="72"/>
        <v>-100</v>
      </c>
      <c r="D282" s="3">
        <v>60.0630000000013</v>
      </c>
      <c r="E282" s="3">
        <v>60</v>
      </c>
      <c r="F282" s="20">
        <f t="shared" si="80"/>
      </c>
      <c r="G282" s="20">
        <f t="shared" si="81"/>
      </c>
      <c r="H282" s="20">
        <f t="shared" si="82"/>
      </c>
      <c r="I282" s="21">
        <f t="shared" si="83"/>
        <v>74.26285714131485</v>
      </c>
      <c r="J282" s="21">
        <f t="shared" si="71"/>
        <v>56.368192770192415</v>
      </c>
      <c r="K282" s="21">
        <f t="shared" si="70"/>
        <v>108.80372092693442</v>
      </c>
      <c r="L282" s="25">
        <f t="shared" si="73"/>
        <v>8.251428571257954</v>
      </c>
      <c r="M282" s="25">
        <f t="shared" si="74"/>
        <v>6.263132530022182</v>
      </c>
      <c r="N282" s="25">
        <f t="shared" si="75"/>
        <v>12.089302325215154</v>
      </c>
      <c r="O282" s="18">
        <f t="shared" si="76"/>
        <v>-48.72556095018302</v>
      </c>
      <c r="P282" s="18">
        <f t="shared" si="77"/>
        <v>48.72556095018302</v>
      </c>
      <c r="Q282" s="30">
        <f t="shared" si="78"/>
        <v>-699.9999999999183</v>
      </c>
      <c r="R282" s="30">
        <f t="shared" si="84"/>
        <v>-699.9999999998845</v>
      </c>
      <c r="S282" s="30">
        <f t="shared" si="85"/>
        <v>-699.9999999999836</v>
      </c>
    </row>
    <row r="283" spans="1:19" ht="12.75">
      <c r="A283" s="19">
        <f t="shared" si="79"/>
        <v>73.10249999850808</v>
      </c>
      <c r="B283" s="3">
        <f t="shared" si="86"/>
        <v>0.06400000000130035</v>
      </c>
      <c r="C283" s="3">
        <f t="shared" si="72"/>
        <v>-100</v>
      </c>
      <c r="D283" s="3">
        <v>60.0640000000013</v>
      </c>
      <c r="E283" s="3">
        <v>60</v>
      </c>
      <c r="F283" s="20">
        <f t="shared" si="80"/>
      </c>
      <c r="G283" s="20">
        <f t="shared" si="81"/>
      </c>
      <c r="H283" s="20">
        <f t="shared" si="82"/>
      </c>
      <c r="I283" s="21">
        <f t="shared" si="83"/>
        <v>73.10249999850808</v>
      </c>
      <c r="J283" s="21">
        <f t="shared" si="71"/>
        <v>55.69714285627353</v>
      </c>
      <c r="K283" s="21">
        <f t="shared" si="70"/>
        <v>106.33090908776458</v>
      </c>
      <c r="L283" s="25">
        <f t="shared" si="73"/>
        <v>8.122499999834968</v>
      </c>
      <c r="M283" s="25">
        <f t="shared" si="74"/>
        <v>6.188571428475627</v>
      </c>
      <c r="N283" s="25">
        <f t="shared" si="75"/>
        <v>11.814545454196297</v>
      </c>
      <c r="O283" s="18">
        <f t="shared" si="76"/>
        <v>-48.72556095018302</v>
      </c>
      <c r="P283" s="18">
        <f t="shared" si="77"/>
        <v>48.72556095018302</v>
      </c>
      <c r="Q283" s="30">
        <f t="shared" si="78"/>
        <v>-699.9999999999183</v>
      </c>
      <c r="R283" s="30">
        <f t="shared" si="84"/>
        <v>-699.999999999885</v>
      </c>
      <c r="S283" s="30">
        <f t="shared" si="85"/>
        <v>-699.9999999999823</v>
      </c>
    </row>
    <row r="284" spans="1:19" ht="12.75">
      <c r="A284" s="19">
        <f t="shared" si="79"/>
        <v>71.97784615240228</v>
      </c>
      <c r="B284" s="3">
        <f t="shared" si="86"/>
        <v>0.06500000000129802</v>
      </c>
      <c r="C284" s="3">
        <f t="shared" si="72"/>
        <v>-100</v>
      </c>
      <c r="D284" s="3">
        <v>60.0650000000013</v>
      </c>
      <c r="E284" s="3">
        <v>60</v>
      </c>
      <c r="F284" s="20">
        <f t="shared" si="80"/>
      </c>
      <c r="G284" s="20">
        <f t="shared" si="81"/>
      </c>
      <c r="H284" s="20">
        <f t="shared" si="82"/>
      </c>
      <c r="I284" s="21">
        <f t="shared" si="83"/>
        <v>71.97784615240228</v>
      </c>
      <c r="J284" s="21">
        <f t="shared" si="71"/>
        <v>55.04188235209364</v>
      </c>
      <c r="K284" s="21">
        <f t="shared" si="70"/>
        <v>103.96799999699887</v>
      </c>
      <c r="L284" s="25">
        <f t="shared" si="73"/>
        <v>7.997538461378755</v>
      </c>
      <c r="M284" s="25">
        <f t="shared" si="74"/>
        <v>6.115764705788961</v>
      </c>
      <c r="N284" s="25">
        <f t="shared" si="75"/>
        <v>11.551999999666785</v>
      </c>
      <c r="O284" s="18">
        <f t="shared" si="76"/>
        <v>-48.72556095018302</v>
      </c>
      <c r="P284" s="18">
        <f t="shared" si="77"/>
        <v>48.72556095018302</v>
      </c>
      <c r="Q284" s="30">
        <f t="shared" si="78"/>
        <v>-699.9999999999183</v>
      </c>
      <c r="R284" s="30">
        <f t="shared" si="84"/>
        <v>-699.9999999998854</v>
      </c>
      <c r="S284" s="30">
        <f t="shared" si="85"/>
        <v>-699.999999999981</v>
      </c>
    </row>
    <row r="285" spans="1:19" ht="12.75">
      <c r="A285" s="19">
        <f t="shared" si="79"/>
        <v>70.88727272586705</v>
      </c>
      <c r="B285" s="3">
        <f t="shared" si="86"/>
        <v>0.0660000000013028</v>
      </c>
      <c r="C285" s="3">
        <f t="shared" si="72"/>
        <v>-100</v>
      </c>
      <c r="D285" s="3">
        <v>60.0660000000013</v>
      </c>
      <c r="E285" s="3">
        <v>60</v>
      </c>
      <c r="F285" s="20">
        <f t="shared" si="80"/>
      </c>
      <c r="G285" s="20">
        <f t="shared" si="81"/>
      </c>
      <c r="H285" s="20">
        <f t="shared" si="82"/>
      </c>
      <c r="I285" s="21">
        <f t="shared" si="83"/>
        <v>70.88727272586705</v>
      </c>
      <c r="J285" s="21">
        <f t="shared" si="71"/>
        <v>54.40186046428526</v>
      </c>
      <c r="K285" s="21">
        <f t="shared" si="70"/>
        <v>101.7078260840737</v>
      </c>
      <c r="L285" s="25">
        <f t="shared" si="73"/>
        <v>7.876363636208163</v>
      </c>
      <c r="M285" s="25">
        <f t="shared" si="74"/>
        <v>6.044651162699129</v>
      </c>
      <c r="N285" s="25">
        <f t="shared" si="75"/>
        <v>11.300869564897335</v>
      </c>
      <c r="O285" s="18">
        <f t="shared" si="76"/>
        <v>-48.72556095018302</v>
      </c>
      <c r="P285" s="18">
        <f t="shared" si="77"/>
        <v>48.72556095018302</v>
      </c>
      <c r="Q285" s="30">
        <f t="shared" si="78"/>
        <v>-699.9999999999183</v>
      </c>
      <c r="R285" s="30">
        <f t="shared" si="84"/>
        <v>-699.9999999998857</v>
      </c>
      <c r="S285" s="30">
        <f t="shared" si="85"/>
        <v>-699.9999999999795</v>
      </c>
    </row>
    <row r="286" spans="1:19" ht="12.75">
      <c r="A286" s="19">
        <f t="shared" si="79"/>
        <v>69.82925372998159</v>
      </c>
      <c r="B286" s="3">
        <f t="shared" si="86"/>
        <v>0.06700000000130046</v>
      </c>
      <c r="C286" s="3">
        <f t="shared" si="72"/>
        <v>-100</v>
      </c>
      <c r="D286" s="3">
        <v>60.0670000000013</v>
      </c>
      <c r="E286" s="3">
        <v>60</v>
      </c>
      <c r="F286" s="20">
        <f t="shared" si="80"/>
      </c>
      <c r="G286" s="20">
        <f t="shared" si="81"/>
      </c>
      <c r="H286" s="20">
        <f t="shared" si="82"/>
      </c>
      <c r="I286" s="21">
        <f t="shared" si="83"/>
        <v>69.82925372998159</v>
      </c>
      <c r="J286" s="21">
        <f t="shared" si="71"/>
        <v>53.77655172332729</v>
      </c>
      <c r="K286" s="21">
        <f t="shared" si="70"/>
        <v>99.54382978447732</v>
      </c>
      <c r="L286" s="25">
        <f t="shared" si="73"/>
        <v>7.758805969998657</v>
      </c>
      <c r="M286" s="25">
        <f t="shared" si="74"/>
        <v>5.975172413703788</v>
      </c>
      <c r="N286" s="25">
        <f t="shared" si="75"/>
        <v>11.060425531608859</v>
      </c>
      <c r="O286" s="18">
        <f t="shared" si="76"/>
        <v>-48.72556095018302</v>
      </c>
      <c r="P286" s="18">
        <f t="shared" si="77"/>
        <v>48.72556095018302</v>
      </c>
      <c r="Q286" s="30">
        <f t="shared" si="78"/>
        <v>-699.9999999999183</v>
      </c>
      <c r="R286" s="30">
        <f t="shared" si="84"/>
        <v>-699.9999999998861</v>
      </c>
      <c r="S286" s="30">
        <f t="shared" si="85"/>
        <v>-699.9999999999782</v>
      </c>
    </row>
    <row r="287" spans="1:19" ht="12.75">
      <c r="A287" s="19">
        <f t="shared" si="79"/>
        <v>68.80235293985679</v>
      </c>
      <c r="B287" s="3">
        <f t="shared" si="86"/>
        <v>0.06800000000129813</v>
      </c>
      <c r="C287" s="3">
        <f t="shared" si="72"/>
        <v>-100</v>
      </c>
      <c r="D287" s="3">
        <v>60.0680000000013</v>
      </c>
      <c r="E287" s="3">
        <v>60</v>
      </c>
      <c r="F287" s="20">
        <f t="shared" si="80"/>
      </c>
      <c r="G287" s="20">
        <f t="shared" si="81"/>
      </c>
      <c r="H287" s="20">
        <f t="shared" si="82"/>
      </c>
      <c r="I287" s="21">
        <f t="shared" si="83"/>
        <v>68.80235293985679</v>
      </c>
      <c r="J287" s="21">
        <f t="shared" si="71"/>
        <v>53.165454544663575</v>
      </c>
      <c r="K287" s="21">
        <f t="shared" si="70"/>
        <v>97.4699999973615</v>
      </c>
      <c r="L287" s="25">
        <f t="shared" si="73"/>
        <v>7.6447058822070035</v>
      </c>
      <c r="M287" s="25">
        <f t="shared" si="74"/>
        <v>5.907272727185586</v>
      </c>
      <c r="N287" s="25">
        <f t="shared" si="75"/>
        <v>10.829999999707109</v>
      </c>
      <c r="O287" s="18">
        <f t="shared" si="76"/>
        <v>-48.72556095018302</v>
      </c>
      <c r="P287" s="18">
        <f t="shared" si="77"/>
        <v>48.72556095018302</v>
      </c>
      <c r="Q287" s="30">
        <f t="shared" si="78"/>
        <v>-699.9999999999183</v>
      </c>
      <c r="R287" s="30">
        <f t="shared" si="84"/>
        <v>-699.9999999998865</v>
      </c>
      <c r="S287" s="30">
        <f t="shared" si="85"/>
        <v>-699.9999999999767</v>
      </c>
    </row>
    <row r="288" spans="1:19" ht="12.75">
      <c r="A288" s="19">
        <f t="shared" si="79"/>
        <v>67.80521739001786</v>
      </c>
      <c r="B288" s="3">
        <f t="shared" si="86"/>
        <v>0.06900000000130291</v>
      </c>
      <c r="C288" s="3">
        <f t="shared" si="72"/>
        <v>-100</v>
      </c>
      <c r="D288" s="3">
        <v>60.0690000000013</v>
      </c>
      <c r="E288" s="3">
        <v>60</v>
      </c>
      <c r="F288" s="20">
        <f t="shared" si="80"/>
      </c>
      <c r="G288" s="20">
        <f t="shared" si="81"/>
      </c>
      <c r="H288" s="20">
        <f t="shared" si="82"/>
      </c>
      <c r="I288" s="21">
        <f t="shared" si="83"/>
        <v>67.80521739001786</v>
      </c>
      <c r="J288" s="21">
        <f t="shared" si="71"/>
        <v>52.56808988686428</v>
      </c>
      <c r="K288" s="21">
        <f t="shared" si="70"/>
        <v>95.48081632398923</v>
      </c>
      <c r="L288" s="25">
        <f t="shared" si="73"/>
        <v>7.533913043336001</v>
      </c>
      <c r="M288" s="25">
        <f t="shared" si="74"/>
        <v>5.840898876318987</v>
      </c>
      <c r="N288" s="25">
        <f t="shared" si="75"/>
        <v>10.608979591554645</v>
      </c>
      <c r="O288" s="18">
        <f t="shared" si="76"/>
        <v>-48.72556095018302</v>
      </c>
      <c r="P288" s="18">
        <f t="shared" si="77"/>
        <v>48.72556095018302</v>
      </c>
      <c r="Q288" s="30">
        <f t="shared" si="78"/>
        <v>-699.9999999999183</v>
      </c>
      <c r="R288" s="30">
        <f t="shared" si="84"/>
        <v>-699.9999999998869</v>
      </c>
      <c r="S288" s="30">
        <f t="shared" si="85"/>
        <v>-699.9999999999759</v>
      </c>
    </row>
    <row r="289" spans="1:19" ht="12.75">
      <c r="A289" s="19">
        <f t="shared" si="79"/>
        <v>66.83657142732358</v>
      </c>
      <c r="B289" s="3">
        <f t="shared" si="86"/>
        <v>0.07000000000130058</v>
      </c>
      <c r="C289" s="3">
        <f t="shared" si="72"/>
        <v>-100</v>
      </c>
      <c r="D289" s="3">
        <v>60.0700000000013</v>
      </c>
      <c r="E289" s="3">
        <v>60</v>
      </c>
      <c r="F289" s="20">
        <f t="shared" si="80"/>
      </c>
      <c r="G289" s="20">
        <f t="shared" si="81"/>
      </c>
      <c r="H289" s="20">
        <f t="shared" si="82"/>
      </c>
      <c r="I289" s="21">
        <f t="shared" si="83"/>
        <v>66.83657142732358</v>
      </c>
      <c r="J289" s="21">
        <f t="shared" si="71"/>
        <v>51.98399999924227</v>
      </c>
      <c r="K289" s="21">
        <f t="shared" si="70"/>
        <v>93.57119999756344</v>
      </c>
      <c r="L289" s="25">
        <f t="shared" si="73"/>
        <v>7.4262857141477365</v>
      </c>
      <c r="M289" s="25">
        <f t="shared" si="74"/>
        <v>5.775999999916532</v>
      </c>
      <c r="N289" s="25">
        <f t="shared" si="75"/>
        <v>10.396799999729565</v>
      </c>
      <c r="O289" s="18">
        <f t="shared" si="76"/>
        <v>-48.72556095018302</v>
      </c>
      <c r="P289" s="18">
        <f t="shared" si="77"/>
        <v>48.72556095018302</v>
      </c>
      <c r="Q289" s="30">
        <f t="shared" si="78"/>
        <v>-699.9999999999183</v>
      </c>
      <c r="R289" s="30">
        <f t="shared" si="84"/>
        <v>-699.999999999887</v>
      </c>
      <c r="S289" s="30">
        <f t="shared" si="85"/>
        <v>-699.9999999999746</v>
      </c>
    </row>
    <row r="290" spans="1:19" ht="12.75">
      <c r="A290" s="19">
        <f t="shared" si="79"/>
        <v>65.89521126639477</v>
      </c>
      <c r="B290" s="3">
        <f t="shared" si="86"/>
        <v>0.07100000000129825</v>
      </c>
      <c r="C290" s="3">
        <f t="shared" si="72"/>
        <v>-100</v>
      </c>
      <c r="D290" s="3">
        <v>60.0710000000013</v>
      </c>
      <c r="E290" s="3">
        <v>60</v>
      </c>
      <c r="F290" s="20">
        <f t="shared" si="80"/>
      </c>
      <c r="G290" s="20">
        <f t="shared" si="81"/>
      </c>
      <c r="H290" s="20">
        <f t="shared" si="82"/>
      </c>
      <c r="I290" s="21">
        <f t="shared" si="83"/>
        <v>65.89521126639477</v>
      </c>
      <c r="J290" s="21">
        <f t="shared" si="71"/>
        <v>51.41274725200736</v>
      </c>
      <c r="K290" s="21">
        <f t="shared" si="70"/>
        <v>91.73647058589738</v>
      </c>
      <c r="L290" s="25">
        <f t="shared" si="73"/>
        <v>7.321690140711192</v>
      </c>
      <c r="M290" s="25">
        <f t="shared" si="74"/>
        <v>5.7125274724459745</v>
      </c>
      <c r="N290" s="25">
        <f t="shared" si="75"/>
        <v>10.192941176211122</v>
      </c>
      <c r="O290" s="18">
        <f t="shared" si="76"/>
        <v>-48.72556095018302</v>
      </c>
      <c r="P290" s="18">
        <f t="shared" si="77"/>
        <v>48.72556095018302</v>
      </c>
      <c r="Q290" s="30">
        <f t="shared" si="78"/>
        <v>-699.9999999999183</v>
      </c>
      <c r="R290" s="30">
        <f t="shared" si="84"/>
        <v>-699.9999999998876</v>
      </c>
      <c r="S290" s="30">
        <f t="shared" si="85"/>
        <v>-699.9999999999734</v>
      </c>
    </row>
    <row r="291" spans="1:19" ht="12.75">
      <c r="A291" s="19">
        <f t="shared" si="79"/>
        <v>64.97999999881814</v>
      </c>
      <c r="B291" s="3">
        <f t="shared" si="86"/>
        <v>0.07200000000130302</v>
      </c>
      <c r="C291" s="3">
        <f t="shared" si="72"/>
        <v>-100</v>
      </c>
      <c r="D291" s="3">
        <v>60.0720000000013</v>
      </c>
      <c r="E291" s="3">
        <v>60</v>
      </c>
      <c r="F291" s="20">
        <f t="shared" si="80"/>
      </c>
      <c r="G291" s="20">
        <f t="shared" si="81"/>
      </c>
      <c r="H291" s="20">
        <f t="shared" si="82"/>
      </c>
      <c r="I291" s="21">
        <f t="shared" si="83"/>
        <v>64.97999999881814</v>
      </c>
      <c r="J291" s="21">
        <f t="shared" si="71"/>
        <v>50.85391304275167</v>
      </c>
      <c r="K291" s="21">
        <f t="shared" si="70"/>
        <v>89.97230769005041</v>
      </c>
      <c r="L291" s="25">
        <f t="shared" si="73"/>
        <v>7.219999999869337</v>
      </c>
      <c r="M291" s="25">
        <f t="shared" si="74"/>
        <v>5.650434782528667</v>
      </c>
      <c r="N291" s="25">
        <f t="shared" si="75"/>
        <v>9.996923076672573</v>
      </c>
      <c r="O291" s="18">
        <f t="shared" si="76"/>
        <v>-48.72556095018302</v>
      </c>
      <c r="P291" s="18">
        <f t="shared" si="77"/>
        <v>48.72556095018302</v>
      </c>
      <c r="Q291" s="30">
        <f t="shared" si="78"/>
        <v>-699.9999999999183</v>
      </c>
      <c r="R291" s="30">
        <f t="shared" si="84"/>
        <v>-699.9999999998877</v>
      </c>
      <c r="S291" s="30">
        <f t="shared" si="85"/>
        <v>-699.9999999999723</v>
      </c>
    </row>
    <row r="292" spans="1:19" ht="12.75">
      <c r="A292" s="19">
        <f t="shared" si="79"/>
        <v>64.0898630125509</v>
      </c>
      <c r="B292" s="3">
        <f t="shared" si="86"/>
        <v>0.07300000000130069</v>
      </c>
      <c r="C292" s="3">
        <f t="shared" si="72"/>
        <v>-100</v>
      </c>
      <c r="D292" s="3">
        <v>60.0730000000013</v>
      </c>
      <c r="E292" s="3">
        <v>60</v>
      </c>
      <c r="F292" s="20">
        <f t="shared" si="80"/>
      </c>
      <c r="G292" s="20">
        <f t="shared" si="81"/>
      </c>
      <c r="H292" s="20">
        <f t="shared" si="82"/>
      </c>
      <c r="I292" s="21">
        <f t="shared" si="83"/>
        <v>64.0898630125509</v>
      </c>
      <c r="J292" s="21">
        <f t="shared" si="71"/>
        <v>50.307096773483714</v>
      </c>
      <c r="K292" s="21">
        <f t="shared" si="70"/>
        <v>88.27471697896291</v>
      </c>
      <c r="L292" s="25">
        <f t="shared" si="73"/>
        <v>7.121095890284078</v>
      </c>
      <c r="M292" s="25">
        <f t="shared" si="74"/>
        <v>5.589677419276661</v>
      </c>
      <c r="N292" s="25">
        <f t="shared" si="75"/>
        <v>9.808301886551746</v>
      </c>
      <c r="O292" s="18">
        <f t="shared" si="76"/>
        <v>-48.72556095018302</v>
      </c>
      <c r="P292" s="18">
        <f t="shared" si="77"/>
        <v>48.72556095018302</v>
      </c>
      <c r="Q292" s="30">
        <f t="shared" si="78"/>
        <v>-699.9999999999183</v>
      </c>
      <c r="R292" s="30">
        <f t="shared" si="84"/>
        <v>-699.9999999998881</v>
      </c>
      <c r="S292" s="30">
        <f t="shared" si="85"/>
        <v>-699.9999999999716</v>
      </c>
    </row>
    <row r="293" spans="1:19" ht="12.75">
      <c r="A293" s="19">
        <f t="shared" si="79"/>
        <v>63.223783782668775</v>
      </c>
      <c r="B293" s="3">
        <f t="shared" si="86"/>
        <v>0.07400000000129836</v>
      </c>
      <c r="C293" s="3">
        <f t="shared" si="72"/>
        <v>-100</v>
      </c>
      <c r="D293" s="3">
        <v>60.0740000000013</v>
      </c>
      <c r="E293" s="3">
        <v>60</v>
      </c>
      <c r="F293" s="20">
        <f t="shared" si="80"/>
      </c>
      <c r="G293" s="20">
        <f t="shared" si="81"/>
      </c>
      <c r="H293" s="20">
        <f t="shared" si="82"/>
      </c>
      <c r="I293" s="21">
        <f t="shared" si="83"/>
        <v>63.223783782668775</v>
      </c>
      <c r="J293" s="21">
        <f t="shared" si="71"/>
        <v>49.77191489292339</v>
      </c>
      <c r="K293" s="21">
        <f t="shared" si="70"/>
        <v>86.63999999791402</v>
      </c>
      <c r="L293" s="25">
        <f t="shared" si="73"/>
        <v>7.024864864741612</v>
      </c>
      <c r="M293" s="25">
        <f t="shared" si="74"/>
        <v>5.530212765881061</v>
      </c>
      <c r="N293" s="25">
        <f t="shared" si="75"/>
        <v>9.626666666435208</v>
      </c>
      <c r="O293" s="18">
        <f t="shared" si="76"/>
        <v>-48.72556095018302</v>
      </c>
      <c r="P293" s="18">
        <f t="shared" si="77"/>
        <v>48.72556095018302</v>
      </c>
      <c r="Q293" s="30">
        <f t="shared" si="78"/>
        <v>-699.9999999999183</v>
      </c>
      <c r="R293" s="30">
        <f t="shared" si="84"/>
        <v>-699.9999999998885</v>
      </c>
      <c r="S293" s="30">
        <f t="shared" si="85"/>
        <v>-699.9999999999703</v>
      </c>
    </row>
    <row r="294" spans="1:19" ht="12.75">
      <c r="A294" s="19">
        <f t="shared" si="79"/>
        <v>62.380799998910476</v>
      </c>
      <c r="B294" s="3">
        <f t="shared" si="86"/>
        <v>0.07500000000130314</v>
      </c>
      <c r="C294" s="3">
        <f t="shared" si="72"/>
        <v>-100</v>
      </c>
      <c r="D294" s="3">
        <v>60.0750000000013</v>
      </c>
      <c r="E294" s="3">
        <v>60</v>
      </c>
      <c r="F294" s="20">
        <f t="shared" si="80"/>
      </c>
      <c r="G294" s="20">
        <f t="shared" si="81"/>
      </c>
      <c r="H294" s="20">
        <f t="shared" si="82"/>
      </c>
      <c r="I294" s="21">
        <f t="shared" si="83"/>
        <v>62.380799998910476</v>
      </c>
      <c r="J294" s="21">
        <f t="shared" si="71"/>
        <v>49.247999999318374</v>
      </c>
      <c r="K294" s="21">
        <f t="shared" si="70"/>
        <v>85.06472727070894</v>
      </c>
      <c r="L294" s="25">
        <f t="shared" si="73"/>
        <v>6.931199999879571</v>
      </c>
      <c r="M294" s="25">
        <f t="shared" si="74"/>
        <v>5.47199999992494</v>
      </c>
      <c r="N294" s="25">
        <f t="shared" si="75"/>
        <v>9.451636363412424</v>
      </c>
      <c r="O294" s="18">
        <f t="shared" si="76"/>
        <v>-48.72556095018302</v>
      </c>
      <c r="P294" s="18">
        <f t="shared" si="77"/>
        <v>48.72556095018302</v>
      </c>
      <c r="Q294" s="30">
        <f t="shared" si="78"/>
        <v>-699.9999999999183</v>
      </c>
      <c r="R294" s="30">
        <f t="shared" si="84"/>
        <v>-699.9999999998888</v>
      </c>
      <c r="S294" s="30">
        <f t="shared" si="85"/>
        <v>-699.9999999999694</v>
      </c>
    </row>
    <row r="295" spans="1:19" ht="12.75">
      <c r="A295" s="19">
        <f t="shared" si="79"/>
        <v>61.559999998940775</v>
      </c>
      <c r="B295" s="3">
        <f t="shared" si="86"/>
        <v>0.0760000000013008</v>
      </c>
      <c r="C295" s="3">
        <f t="shared" si="72"/>
        <v>-100</v>
      </c>
      <c r="D295" s="3">
        <v>60.0760000000013</v>
      </c>
      <c r="E295" s="3">
        <v>60</v>
      </c>
      <c r="F295" s="20">
        <f t="shared" si="80"/>
      </c>
      <c r="G295" s="20">
        <f t="shared" si="81"/>
      </c>
      <c r="H295" s="20">
        <f t="shared" si="82"/>
      </c>
      <c r="I295" s="21">
        <f t="shared" si="83"/>
        <v>61.559999998940775</v>
      </c>
      <c r="J295" s="21">
        <f t="shared" si="71"/>
        <v>48.73499999933364</v>
      </c>
      <c r="K295" s="21">
        <f t="shared" si="70"/>
        <v>83.54571428377074</v>
      </c>
      <c r="L295" s="25">
        <f t="shared" si="73"/>
        <v>6.839999999882927</v>
      </c>
      <c r="M295" s="25">
        <f t="shared" si="74"/>
        <v>5.414999999926627</v>
      </c>
      <c r="N295" s="25">
        <f t="shared" si="75"/>
        <v>9.282857142641515</v>
      </c>
      <c r="O295" s="18">
        <f t="shared" si="76"/>
        <v>-48.72556095018302</v>
      </c>
      <c r="P295" s="18">
        <f t="shared" si="77"/>
        <v>48.72556095018302</v>
      </c>
      <c r="Q295" s="30">
        <f t="shared" si="78"/>
        <v>-699.9999999999183</v>
      </c>
      <c r="R295" s="30">
        <f t="shared" si="84"/>
        <v>-699.9999999998892</v>
      </c>
      <c r="S295" s="30">
        <f t="shared" si="85"/>
        <v>-699.9999999999685</v>
      </c>
    </row>
    <row r="296" spans="1:19" ht="12.75">
      <c r="A296" s="19">
        <f t="shared" si="79"/>
        <v>60.76051947948935</v>
      </c>
      <c r="B296" s="3">
        <f t="shared" si="86"/>
        <v>0.07700000000129847</v>
      </c>
      <c r="C296" s="3">
        <f t="shared" si="72"/>
        <v>-100</v>
      </c>
      <c r="D296" s="3">
        <v>60.0770000000013</v>
      </c>
      <c r="E296" s="3">
        <v>60</v>
      </c>
      <c r="F296" s="20">
        <f t="shared" si="80"/>
      </c>
      <c r="G296" s="20">
        <f t="shared" si="81"/>
      </c>
      <c r="H296" s="20">
        <f t="shared" si="82"/>
      </c>
      <c r="I296" s="21">
        <f t="shared" si="83"/>
        <v>60.76051947948935</v>
      </c>
      <c r="J296" s="21">
        <f t="shared" si="71"/>
        <v>48.23257731893605</v>
      </c>
      <c r="K296" s="21">
        <f t="shared" si="70"/>
        <v>82.07999999812726</v>
      </c>
      <c r="L296" s="25">
        <f t="shared" si="73"/>
        <v>6.751168831054985</v>
      </c>
      <c r="M296" s="25">
        <f t="shared" si="74"/>
        <v>5.35917525766022</v>
      </c>
      <c r="N296" s="25">
        <f t="shared" si="75"/>
        <v>9.119999999792245</v>
      </c>
      <c r="O296" s="18">
        <f t="shared" si="76"/>
        <v>-48.72556095018302</v>
      </c>
      <c r="P296" s="18">
        <f t="shared" si="77"/>
        <v>48.72556095018302</v>
      </c>
      <c r="Q296" s="30">
        <f t="shared" si="78"/>
        <v>-699.9999999999183</v>
      </c>
      <c r="R296" s="30">
        <f t="shared" si="84"/>
        <v>-699.9999999998895</v>
      </c>
      <c r="S296" s="30">
        <f t="shared" si="85"/>
        <v>-699.9999999999675</v>
      </c>
    </row>
    <row r="297" spans="1:19" ht="12.75">
      <c r="A297" s="19">
        <f t="shared" si="79"/>
        <v>59.98153846053084</v>
      </c>
      <c r="B297" s="3">
        <f t="shared" si="86"/>
        <v>0.07800000000130325</v>
      </c>
      <c r="C297" s="3">
        <f t="shared" si="72"/>
        <v>-100</v>
      </c>
      <c r="D297" s="3">
        <v>60.0780000000013</v>
      </c>
      <c r="E297" s="3">
        <v>60</v>
      </c>
      <c r="F297" s="20">
        <f t="shared" si="80"/>
      </c>
      <c r="G297" s="20">
        <f t="shared" si="81"/>
      </c>
      <c r="H297" s="20">
        <f t="shared" si="82"/>
      </c>
      <c r="I297" s="21">
        <f t="shared" si="83"/>
        <v>59.98153846053084</v>
      </c>
      <c r="J297" s="21">
        <f t="shared" si="71"/>
        <v>47.74040816262459</v>
      </c>
      <c r="K297" s="21">
        <f t="shared" si="70"/>
        <v>80.66482758439142</v>
      </c>
      <c r="L297" s="25">
        <f t="shared" si="73"/>
        <v>6.66461538450403</v>
      </c>
      <c r="M297" s="25">
        <f t="shared" si="74"/>
        <v>5.304489795847826</v>
      </c>
      <c r="N297" s="25">
        <f t="shared" si="75"/>
        <v>8.962758620488264</v>
      </c>
      <c r="O297" s="18">
        <f t="shared" si="76"/>
        <v>-48.72556095018302</v>
      </c>
      <c r="P297" s="18">
        <f t="shared" si="77"/>
        <v>48.72556095018302</v>
      </c>
      <c r="Q297" s="30">
        <f t="shared" si="78"/>
        <v>-699.9999999999183</v>
      </c>
      <c r="R297" s="30">
        <f t="shared" si="84"/>
        <v>-699.9999999998898</v>
      </c>
      <c r="S297" s="30">
        <f t="shared" si="85"/>
        <v>-699.9999999999669</v>
      </c>
    </row>
    <row r="298" spans="1:19" ht="12.75">
      <c r="A298" s="19">
        <f t="shared" si="79"/>
        <v>59.22227848003207</v>
      </c>
      <c r="B298" s="3">
        <f t="shared" si="86"/>
        <v>0.07900000000130092</v>
      </c>
      <c r="C298" s="3">
        <f t="shared" si="72"/>
        <v>-100</v>
      </c>
      <c r="D298" s="3">
        <v>60.0790000000013</v>
      </c>
      <c r="E298" s="3">
        <v>60</v>
      </c>
      <c r="F298" s="20">
        <f t="shared" si="80"/>
      </c>
      <c r="G298" s="20">
        <f t="shared" si="81"/>
      </c>
      <c r="H298" s="20">
        <f t="shared" si="82"/>
      </c>
      <c r="I298" s="21">
        <f t="shared" si="83"/>
        <v>59.22227848003207</v>
      </c>
      <c r="J298" s="21">
        <f t="shared" si="71"/>
        <v>47.25818181755505</v>
      </c>
      <c r="K298" s="21">
        <f t="shared" si="70"/>
        <v>79.29762711689261</v>
      </c>
      <c r="L298" s="25">
        <f t="shared" si="73"/>
        <v>6.580253164448603</v>
      </c>
      <c r="M298" s="25">
        <f t="shared" si="74"/>
        <v>5.250909090840091</v>
      </c>
      <c r="N298" s="25">
        <f t="shared" si="75"/>
        <v>8.810847457432846</v>
      </c>
      <c r="O298" s="18">
        <f t="shared" si="76"/>
        <v>-48.72556095018302</v>
      </c>
      <c r="P298" s="18">
        <f t="shared" si="77"/>
        <v>48.72556095018302</v>
      </c>
      <c r="Q298" s="30">
        <f t="shared" si="78"/>
        <v>-699.9999999999183</v>
      </c>
      <c r="R298" s="30">
        <f t="shared" si="84"/>
        <v>-699.9999999998901</v>
      </c>
      <c r="S298" s="30">
        <f t="shared" si="85"/>
        <v>-699.9999999999659</v>
      </c>
    </row>
    <row r="299" spans="1:19" ht="12.75">
      <c r="A299" s="19">
        <f t="shared" si="79"/>
        <v>58.48199999904541</v>
      </c>
      <c r="B299" s="3">
        <f t="shared" si="86"/>
        <v>0.08000000000129859</v>
      </c>
      <c r="C299" s="3">
        <f t="shared" si="72"/>
        <v>-100</v>
      </c>
      <c r="D299" s="3">
        <v>60.0800000000013</v>
      </c>
      <c r="E299" s="3">
        <v>60</v>
      </c>
      <c r="F299" s="20">
        <f t="shared" si="80"/>
      </c>
      <c r="G299" s="20">
        <f t="shared" si="81"/>
      </c>
      <c r="H299" s="20">
        <f t="shared" si="82"/>
      </c>
      <c r="I299" s="21">
        <f t="shared" si="83"/>
        <v>58.48199999904541</v>
      </c>
      <c r="J299" s="21">
        <f t="shared" si="71"/>
        <v>46.78559999938675</v>
      </c>
      <c r="K299" s="21">
        <f t="shared" si="70"/>
        <v>77.97599999830936</v>
      </c>
      <c r="L299" s="25">
        <f t="shared" si="73"/>
        <v>6.497999999894523</v>
      </c>
      <c r="M299" s="25">
        <f t="shared" si="74"/>
        <v>5.198399999932494</v>
      </c>
      <c r="N299" s="25">
        <f t="shared" si="75"/>
        <v>8.663999999812484</v>
      </c>
      <c r="O299" s="18">
        <f t="shared" si="76"/>
        <v>-48.72556095018302</v>
      </c>
      <c r="P299" s="18">
        <f t="shared" si="77"/>
        <v>48.72556095018302</v>
      </c>
      <c r="Q299" s="30">
        <f t="shared" si="78"/>
        <v>-699.9999999999183</v>
      </c>
      <c r="R299" s="30">
        <f t="shared" si="84"/>
        <v>-699.9999999998902</v>
      </c>
      <c r="S299" s="30">
        <f t="shared" si="85"/>
        <v>-699.9999999999652</v>
      </c>
    </row>
    <row r="300" spans="1:19" ht="12.75">
      <c r="A300" s="19">
        <f t="shared" si="79"/>
        <v>57.75999999906536</v>
      </c>
      <c r="B300" s="3">
        <f t="shared" si="86"/>
        <v>0.08100000000130336</v>
      </c>
      <c r="C300" s="3">
        <f t="shared" si="72"/>
        <v>-100</v>
      </c>
      <c r="D300" s="3">
        <v>60.0810000000013</v>
      </c>
      <c r="E300" s="3">
        <v>60</v>
      </c>
      <c r="F300" s="20">
        <f t="shared" si="80"/>
      </c>
      <c r="G300" s="20">
        <f t="shared" si="81"/>
      </c>
      <c r="H300" s="20">
        <f t="shared" si="82"/>
      </c>
      <c r="I300" s="21">
        <f t="shared" si="83"/>
        <v>57.75999999906536</v>
      </c>
      <c r="J300" s="21">
        <f t="shared" si="71"/>
        <v>46.322376237020364</v>
      </c>
      <c r="K300" s="21">
        <f t="shared" si="70"/>
        <v>76.697704916391</v>
      </c>
      <c r="L300" s="25">
        <f t="shared" si="73"/>
        <v>6.417777777674511</v>
      </c>
      <c r="M300" s="25">
        <f t="shared" si="74"/>
        <v>5.146930693002888</v>
      </c>
      <c r="N300" s="25">
        <f t="shared" si="75"/>
        <v>8.52196721293267</v>
      </c>
      <c r="O300" s="18">
        <f t="shared" si="76"/>
        <v>-48.72556095018302</v>
      </c>
      <c r="P300" s="18">
        <f t="shared" si="77"/>
        <v>48.72556095018302</v>
      </c>
      <c r="Q300" s="30">
        <f t="shared" si="78"/>
        <v>-699.9999999999183</v>
      </c>
      <c r="R300" s="30">
        <f t="shared" si="84"/>
        <v>-699.9999999998906</v>
      </c>
      <c r="S300" s="30">
        <f t="shared" si="85"/>
        <v>-699.9999999999645</v>
      </c>
    </row>
    <row r="301" spans="1:19" ht="12.75">
      <c r="A301" s="19">
        <f t="shared" si="79"/>
        <v>57.055609755187135</v>
      </c>
      <c r="B301" s="3">
        <f t="shared" si="86"/>
        <v>0.08200000000130103</v>
      </c>
      <c r="C301" s="3">
        <f t="shared" si="72"/>
        <v>-100</v>
      </c>
      <c r="D301" s="3">
        <v>60.0820000000013</v>
      </c>
      <c r="E301" s="3">
        <v>60</v>
      </c>
      <c r="F301" s="20">
        <f t="shared" si="80"/>
      </c>
      <c r="G301" s="20">
        <f t="shared" si="81"/>
      </c>
      <c r="H301" s="20">
        <f t="shared" si="82"/>
      </c>
      <c r="I301" s="21">
        <f t="shared" si="83"/>
        <v>57.055609755187135</v>
      </c>
      <c r="J301" s="21">
        <f t="shared" si="71"/>
        <v>45.86823529352703</v>
      </c>
      <c r="K301" s="21">
        <f t="shared" si="70"/>
        <v>75.4606451597038</v>
      </c>
      <c r="L301" s="25">
        <f t="shared" si="73"/>
        <v>6.339512195021368</v>
      </c>
      <c r="M301" s="25">
        <f t="shared" si="74"/>
        <v>5.096470588170288</v>
      </c>
      <c r="N301" s="25">
        <f t="shared" si="75"/>
        <v>8.384516128856315</v>
      </c>
      <c r="O301" s="18">
        <f t="shared" si="76"/>
        <v>-48.72556095018302</v>
      </c>
      <c r="P301" s="18">
        <f t="shared" si="77"/>
        <v>48.72556095018302</v>
      </c>
      <c r="Q301" s="30">
        <f t="shared" si="78"/>
        <v>-699.9999999999183</v>
      </c>
      <c r="R301" s="30">
        <f t="shared" si="84"/>
        <v>-699.999999999891</v>
      </c>
      <c r="S301" s="30">
        <f t="shared" si="85"/>
        <v>-699.9999999999636</v>
      </c>
    </row>
    <row r="302" spans="1:19" ht="12.75">
      <c r="A302" s="19">
        <f t="shared" si="79"/>
        <v>56.36819277019724</v>
      </c>
      <c r="B302" s="3">
        <f t="shared" si="86"/>
        <v>0.0830000000012987</v>
      </c>
      <c r="C302" s="3">
        <f t="shared" si="72"/>
        <v>-100</v>
      </c>
      <c r="D302" s="3">
        <v>60.0830000000013</v>
      </c>
      <c r="E302" s="3">
        <v>60</v>
      </c>
      <c r="F302" s="20">
        <f t="shared" si="80"/>
      </c>
      <c r="G302" s="20">
        <f t="shared" si="81"/>
      </c>
      <c r="H302" s="20">
        <f t="shared" si="82"/>
      </c>
      <c r="I302" s="21">
        <f t="shared" si="83"/>
        <v>56.36819277019724</v>
      </c>
      <c r="J302" s="21">
        <f t="shared" si="71"/>
        <v>45.422912620781005</v>
      </c>
      <c r="K302" s="21">
        <f aca="true" t="shared" si="87" ref="K302:K365">IF((D302-60.02)&gt;0,(-10*C302)*(($G$4+0.02)-60.02)^2/(D302-60.02),"")</f>
        <v>74.26285714132322</v>
      </c>
      <c r="L302" s="25">
        <f t="shared" si="73"/>
        <v>6.263132530022483</v>
      </c>
      <c r="M302" s="25">
        <f t="shared" si="74"/>
        <v>5.0469902911985</v>
      </c>
      <c r="N302" s="25">
        <f t="shared" si="75"/>
        <v>8.251428571258474</v>
      </c>
      <c r="O302" s="18">
        <f t="shared" si="76"/>
        <v>-48.72556095018302</v>
      </c>
      <c r="P302" s="18">
        <f t="shared" si="77"/>
        <v>48.72556095018302</v>
      </c>
      <c r="Q302" s="30">
        <f t="shared" si="78"/>
        <v>-699.9999999999183</v>
      </c>
      <c r="R302" s="30">
        <f t="shared" si="84"/>
        <v>-699.9999999998911</v>
      </c>
      <c r="S302" s="30">
        <f t="shared" si="85"/>
        <v>-699.999999999963</v>
      </c>
    </row>
    <row r="303" spans="1:19" ht="12.75">
      <c r="A303" s="19">
        <f t="shared" si="79"/>
        <v>55.69714285620757</v>
      </c>
      <c r="B303" s="3">
        <f t="shared" si="86"/>
        <v>0.08400000000140295</v>
      </c>
      <c r="C303" s="3">
        <f t="shared" si="72"/>
        <v>-100</v>
      </c>
      <c r="D303" s="3">
        <v>60.0840000000014</v>
      </c>
      <c r="E303" s="3">
        <v>60</v>
      </c>
      <c r="F303" s="20">
        <f t="shared" si="80"/>
      </c>
      <c r="G303" s="20">
        <f t="shared" si="81"/>
      </c>
      <c r="H303" s="20">
        <f t="shared" si="82"/>
      </c>
      <c r="I303" s="21">
        <f t="shared" si="83"/>
        <v>55.69714285620757</v>
      </c>
      <c r="J303" s="21">
        <f t="shared" si="71"/>
        <v>44.98615384554156</v>
      </c>
      <c r="K303" s="21">
        <f t="shared" si="87"/>
        <v>73.10249999839446</v>
      </c>
      <c r="L303" s="25">
        <f t="shared" si="73"/>
        <v>6.1885714284680695</v>
      </c>
      <c r="M303" s="25">
        <f t="shared" si="74"/>
        <v>4.9984615383941104</v>
      </c>
      <c r="N303" s="25">
        <f t="shared" si="75"/>
        <v>8.122499999821946</v>
      </c>
      <c r="O303" s="18">
        <f t="shared" si="76"/>
        <v>-48.72556095018302</v>
      </c>
      <c r="P303" s="18">
        <f t="shared" si="77"/>
        <v>48.72556095018302</v>
      </c>
      <c r="Q303" s="30">
        <f t="shared" si="78"/>
        <v>-699.9999999999183</v>
      </c>
      <c r="R303" s="30">
        <f t="shared" si="84"/>
        <v>-699.9999999998914</v>
      </c>
      <c r="S303" s="30">
        <f t="shared" si="85"/>
        <v>-699.9999999999624</v>
      </c>
    </row>
    <row r="304" spans="1:19" ht="12.75">
      <c r="A304" s="19">
        <f t="shared" si="79"/>
        <v>55.04188235202922</v>
      </c>
      <c r="B304" s="3">
        <f t="shared" si="86"/>
        <v>0.08500000000140062</v>
      </c>
      <c r="C304" s="3">
        <f t="shared" si="72"/>
        <v>-100</v>
      </c>
      <c r="D304" s="3">
        <v>60.0850000000014</v>
      </c>
      <c r="E304" s="3">
        <v>60</v>
      </c>
      <c r="F304" s="20">
        <f t="shared" si="80"/>
      </c>
      <c r="G304" s="20">
        <f t="shared" si="81"/>
      </c>
      <c r="H304" s="20">
        <f t="shared" si="82"/>
      </c>
      <c r="I304" s="21">
        <f t="shared" si="83"/>
        <v>55.04188235202922</v>
      </c>
      <c r="J304" s="21">
        <f t="shared" si="71"/>
        <v>44.55771428511456</v>
      </c>
      <c r="K304" s="21">
        <f t="shared" si="87"/>
        <v>71.97784615229212</v>
      </c>
      <c r="L304" s="25">
        <f t="shared" si="73"/>
        <v>6.1157647057815785</v>
      </c>
      <c r="M304" s="25">
        <f t="shared" si="74"/>
        <v>4.950857142791103</v>
      </c>
      <c r="N304" s="25">
        <f t="shared" si="75"/>
        <v>7.997538461366132</v>
      </c>
      <c r="O304" s="18">
        <f t="shared" si="76"/>
        <v>-48.72556095018302</v>
      </c>
      <c r="P304" s="18">
        <f t="shared" si="77"/>
        <v>48.72556095018302</v>
      </c>
      <c r="Q304" s="30">
        <f t="shared" si="78"/>
        <v>-699.9999999999183</v>
      </c>
      <c r="R304" s="30">
        <f t="shared" si="84"/>
        <v>-699.9999999998914</v>
      </c>
      <c r="S304" s="30">
        <f t="shared" si="85"/>
        <v>-699.9999999999616</v>
      </c>
    </row>
    <row r="305" spans="1:19" ht="12.75">
      <c r="A305" s="19">
        <f t="shared" si="79"/>
        <v>54.40186046422682</v>
      </c>
      <c r="B305" s="3">
        <f t="shared" si="86"/>
        <v>0.08600000000139829</v>
      </c>
      <c r="C305" s="3">
        <f t="shared" si="72"/>
        <v>-100</v>
      </c>
      <c r="D305" s="3">
        <v>60.0860000000014</v>
      </c>
      <c r="E305" s="3">
        <v>60</v>
      </c>
      <c r="F305" s="20">
        <f t="shared" si="80"/>
      </c>
      <c r="G305" s="20">
        <f t="shared" si="81"/>
      </c>
      <c r="H305" s="20">
        <f t="shared" si="82"/>
      </c>
      <c r="I305" s="21">
        <f t="shared" si="83"/>
        <v>54.40186046422682</v>
      </c>
      <c r="J305" s="21">
        <f t="shared" si="71"/>
        <v>44.1373584899785</v>
      </c>
      <c r="K305" s="21">
        <f t="shared" si="87"/>
        <v>70.88727272576783</v>
      </c>
      <c r="L305" s="25">
        <f t="shared" si="73"/>
        <v>6.044651162692417</v>
      </c>
      <c r="M305" s="25">
        <f t="shared" si="74"/>
        <v>4.904150943331533</v>
      </c>
      <c r="N305" s="25">
        <f t="shared" si="75"/>
        <v>7.876363636196767</v>
      </c>
      <c r="O305" s="18">
        <f t="shared" si="76"/>
        <v>-48.72556095018302</v>
      </c>
      <c r="P305" s="18">
        <f t="shared" si="77"/>
        <v>48.72556095018302</v>
      </c>
      <c r="Q305" s="30">
        <f t="shared" si="78"/>
        <v>-699.9999999999183</v>
      </c>
      <c r="R305" s="30">
        <f t="shared" si="84"/>
        <v>-699.9999999998918</v>
      </c>
      <c r="S305" s="30">
        <f t="shared" si="85"/>
        <v>-699.9999999999609</v>
      </c>
    </row>
    <row r="306" spans="1:19" ht="12.75">
      <c r="A306" s="19">
        <f t="shared" si="79"/>
        <v>53.7765517232658</v>
      </c>
      <c r="B306" s="3">
        <f t="shared" si="86"/>
        <v>0.08700000000140307</v>
      </c>
      <c r="C306" s="3">
        <f t="shared" si="72"/>
        <v>-100</v>
      </c>
      <c r="D306" s="3">
        <v>60.0870000000014</v>
      </c>
      <c r="E306" s="3">
        <v>60</v>
      </c>
      <c r="F306" s="20">
        <f t="shared" si="80"/>
      </c>
      <c r="G306" s="20">
        <f t="shared" si="81"/>
      </c>
      <c r="H306" s="20">
        <f t="shared" si="82"/>
      </c>
      <c r="I306" s="21">
        <f t="shared" si="83"/>
        <v>53.7765517232658</v>
      </c>
      <c r="J306" s="21">
        <f t="shared" si="71"/>
        <v>43.72485981250552</v>
      </c>
      <c r="K306" s="21">
        <f t="shared" si="87"/>
        <v>69.8292537298779</v>
      </c>
      <c r="L306" s="25">
        <f t="shared" si="73"/>
        <v>5.9751724136967415</v>
      </c>
      <c r="M306" s="25">
        <f t="shared" si="74"/>
        <v>4.85831775694564</v>
      </c>
      <c r="N306" s="25">
        <f t="shared" si="75"/>
        <v>7.758805969986775</v>
      </c>
      <c r="O306" s="18">
        <f t="shared" si="76"/>
        <v>-48.72556095018302</v>
      </c>
      <c r="P306" s="18">
        <f t="shared" si="77"/>
        <v>48.72556095018302</v>
      </c>
      <c r="Q306" s="30">
        <f t="shared" si="78"/>
        <v>-699.9999999999183</v>
      </c>
      <c r="R306" s="30">
        <f t="shared" si="84"/>
        <v>-699.999999999892</v>
      </c>
      <c r="S306" s="30">
        <f t="shared" si="85"/>
        <v>-699.9999999999604</v>
      </c>
    </row>
    <row r="307" spans="1:19" ht="12.75">
      <c r="A307" s="19">
        <f t="shared" si="79"/>
        <v>53.16545454460347</v>
      </c>
      <c r="B307" s="3">
        <f t="shared" si="86"/>
        <v>0.08800000000140074</v>
      </c>
      <c r="C307" s="3">
        <f t="shared" si="72"/>
        <v>-100</v>
      </c>
      <c r="D307" s="3">
        <v>60.0880000000014</v>
      </c>
      <c r="E307" s="3">
        <v>60</v>
      </c>
      <c r="F307" s="20">
        <f t="shared" si="80"/>
      </c>
      <c r="G307" s="20">
        <f t="shared" si="81"/>
      </c>
      <c r="H307" s="20">
        <f t="shared" si="82"/>
      </c>
      <c r="I307" s="21">
        <f t="shared" si="83"/>
        <v>53.16545454460347</v>
      </c>
      <c r="J307" s="21">
        <f t="shared" si="71"/>
        <v>43.31999999943297</v>
      </c>
      <c r="K307" s="21">
        <f t="shared" si="87"/>
        <v>68.80235293975615</v>
      </c>
      <c r="L307" s="25">
        <f t="shared" si="73"/>
        <v>5.907272727178699</v>
      </c>
      <c r="M307" s="25">
        <f t="shared" si="74"/>
        <v>4.813333333270905</v>
      </c>
      <c r="N307" s="25">
        <f t="shared" si="75"/>
        <v>7.644705882195468</v>
      </c>
      <c r="O307" s="18">
        <f t="shared" si="76"/>
        <v>-48.72556095018302</v>
      </c>
      <c r="P307" s="18">
        <f t="shared" si="77"/>
        <v>48.72556095018302</v>
      </c>
      <c r="Q307" s="30">
        <f t="shared" si="78"/>
        <v>-699.9999999999183</v>
      </c>
      <c r="R307" s="30">
        <f t="shared" si="84"/>
        <v>-699.9999999998923</v>
      </c>
      <c r="S307" s="30">
        <f t="shared" si="85"/>
        <v>-699.9999999999596</v>
      </c>
    </row>
    <row r="308" spans="1:19" ht="12.75">
      <c r="A308" s="19">
        <f t="shared" si="79"/>
        <v>52.568089886809716</v>
      </c>
      <c r="B308" s="3">
        <f t="shared" si="86"/>
        <v>0.0890000000013984</v>
      </c>
      <c r="C308" s="3">
        <f t="shared" si="72"/>
        <v>-100</v>
      </c>
      <c r="D308" s="3">
        <v>60.0890000000014</v>
      </c>
      <c r="E308" s="3">
        <v>60</v>
      </c>
      <c r="F308" s="20">
        <f t="shared" si="80"/>
      </c>
      <c r="G308" s="20">
        <f t="shared" si="81"/>
      </c>
      <c r="H308" s="20">
        <f t="shared" si="82"/>
      </c>
      <c r="I308" s="21">
        <f t="shared" si="83"/>
        <v>52.568089886809716</v>
      </c>
      <c r="J308" s="21">
        <f t="shared" si="71"/>
        <v>42.92256880678366</v>
      </c>
      <c r="K308" s="21">
        <f t="shared" si="87"/>
        <v>67.8052173899271</v>
      </c>
      <c r="L308" s="25">
        <f t="shared" si="73"/>
        <v>5.84089887631272</v>
      </c>
      <c r="M308" s="25">
        <f t="shared" si="74"/>
        <v>4.76917431186542</v>
      </c>
      <c r="N308" s="25">
        <f t="shared" si="75"/>
        <v>7.533913043325574</v>
      </c>
      <c r="O308" s="18">
        <f t="shared" si="76"/>
        <v>-48.72556095018302</v>
      </c>
      <c r="P308" s="18">
        <f t="shared" si="77"/>
        <v>48.72556095018302</v>
      </c>
      <c r="Q308" s="30">
        <f t="shared" si="78"/>
        <v>-699.9999999999183</v>
      </c>
      <c r="R308" s="30">
        <f t="shared" si="84"/>
        <v>-699.9999999998926</v>
      </c>
      <c r="S308" s="30">
        <f t="shared" si="85"/>
        <v>-699.9999999999592</v>
      </c>
    </row>
    <row r="309" spans="1:19" ht="12.75">
      <c r="A309" s="19">
        <f t="shared" si="79"/>
        <v>51.98399999918482</v>
      </c>
      <c r="B309" s="3">
        <f t="shared" si="86"/>
        <v>0.09000000000140318</v>
      </c>
      <c r="C309" s="3">
        <f t="shared" si="72"/>
        <v>-100</v>
      </c>
      <c r="D309" s="3">
        <v>60.0900000000014</v>
      </c>
      <c r="E309" s="3">
        <v>60</v>
      </c>
      <c r="F309" s="20">
        <f t="shared" si="80"/>
      </c>
      <c r="G309" s="20">
        <f t="shared" si="81"/>
      </c>
      <c r="H309" s="20">
        <f t="shared" si="82"/>
      </c>
      <c r="I309" s="21">
        <f t="shared" si="83"/>
        <v>51.98399999918482</v>
      </c>
      <c r="J309" s="21">
        <f t="shared" si="71"/>
        <v>42.532363635816026</v>
      </c>
      <c r="K309" s="21">
        <f t="shared" si="87"/>
        <v>66.83657142722859</v>
      </c>
      <c r="L309" s="25">
        <f t="shared" si="73"/>
        <v>5.775999999909948</v>
      </c>
      <c r="M309" s="25">
        <f t="shared" si="74"/>
        <v>4.725818181757899</v>
      </c>
      <c r="N309" s="25">
        <f t="shared" si="75"/>
        <v>7.426285714136852</v>
      </c>
      <c r="O309" s="18">
        <f t="shared" si="76"/>
        <v>-48.72556095018302</v>
      </c>
      <c r="P309" s="18">
        <f t="shared" si="77"/>
        <v>48.72556095018302</v>
      </c>
      <c r="Q309" s="30">
        <f t="shared" si="78"/>
        <v>-699.9999999999183</v>
      </c>
      <c r="R309" s="30">
        <f t="shared" si="84"/>
        <v>-699.9999999998927</v>
      </c>
      <c r="S309" s="30">
        <f t="shared" si="85"/>
        <v>-699.9999999999586</v>
      </c>
    </row>
    <row r="310" spans="1:19" ht="12.75">
      <c r="A310" s="19">
        <f t="shared" si="79"/>
        <v>51.41274725195115</v>
      </c>
      <c r="B310" s="3">
        <f t="shared" si="86"/>
        <v>0.09100000000140085</v>
      </c>
      <c r="C310" s="3">
        <f t="shared" si="72"/>
        <v>-100</v>
      </c>
      <c r="D310" s="3">
        <v>60.0910000000014</v>
      </c>
      <c r="E310" s="3">
        <v>60</v>
      </c>
      <c r="F310" s="20">
        <f t="shared" si="80"/>
      </c>
      <c r="G310" s="20">
        <f t="shared" si="81"/>
      </c>
      <c r="H310" s="20">
        <f t="shared" si="82"/>
      </c>
      <c r="I310" s="21">
        <f t="shared" si="83"/>
        <v>51.41274725195115</v>
      </c>
      <c r="J310" s="21">
        <f t="shared" si="71"/>
        <v>42.14918918865225</v>
      </c>
      <c r="K310" s="21">
        <f t="shared" si="87"/>
        <v>65.89521126630244</v>
      </c>
      <c r="L310" s="25">
        <f t="shared" si="73"/>
        <v>5.712527472439534</v>
      </c>
      <c r="M310" s="25">
        <f t="shared" si="74"/>
        <v>4.6832432431841395</v>
      </c>
      <c r="N310" s="25">
        <f t="shared" si="75"/>
        <v>7.321690140700612</v>
      </c>
      <c r="O310" s="18">
        <f t="shared" si="76"/>
        <v>-48.72556095018302</v>
      </c>
      <c r="P310" s="18">
        <f t="shared" si="77"/>
        <v>48.72556095018302</v>
      </c>
      <c r="Q310" s="30">
        <f t="shared" si="78"/>
        <v>-699.9999999999183</v>
      </c>
      <c r="R310" s="30">
        <f t="shared" si="84"/>
        <v>-699.999999999893</v>
      </c>
      <c r="S310" s="30">
        <f t="shared" si="85"/>
        <v>-699.999999999958</v>
      </c>
    </row>
    <row r="311" spans="1:19" ht="12.75">
      <c r="A311" s="19">
        <f t="shared" si="79"/>
        <v>50.85391304270061</v>
      </c>
      <c r="B311" s="3">
        <f t="shared" si="86"/>
        <v>0.09200000000139852</v>
      </c>
      <c r="C311" s="3">
        <f t="shared" si="72"/>
        <v>-100</v>
      </c>
      <c r="D311" s="3">
        <v>60.0920000000014</v>
      </c>
      <c r="E311" s="3">
        <v>60</v>
      </c>
      <c r="F311" s="20">
        <f t="shared" si="80"/>
      </c>
      <c r="G311" s="20">
        <f t="shared" si="81"/>
      </c>
      <c r="H311" s="20">
        <f t="shared" si="82"/>
      </c>
      <c r="I311" s="21">
        <f t="shared" si="83"/>
        <v>50.85391304270061</v>
      </c>
      <c r="J311" s="21">
        <f t="shared" si="71"/>
        <v>41.77285714233059</v>
      </c>
      <c r="K311" s="21">
        <f t="shared" si="87"/>
        <v>64.97999999873477</v>
      </c>
      <c r="L311" s="25">
        <f t="shared" si="73"/>
        <v>5.650434782522802</v>
      </c>
      <c r="M311" s="25">
        <f t="shared" si="74"/>
        <v>4.641428571370615</v>
      </c>
      <c r="N311" s="25">
        <f t="shared" si="75"/>
        <v>7.219999999859761</v>
      </c>
      <c r="O311" s="18">
        <f t="shared" si="76"/>
        <v>-48.72556095018302</v>
      </c>
      <c r="P311" s="18">
        <f t="shared" si="77"/>
        <v>48.72556095018302</v>
      </c>
      <c r="Q311" s="30">
        <f t="shared" si="78"/>
        <v>-699.9999999999183</v>
      </c>
      <c r="R311" s="30">
        <f t="shared" si="84"/>
        <v>-699.9999999998932</v>
      </c>
      <c r="S311" s="30">
        <f t="shared" si="85"/>
        <v>-699.9999999999574</v>
      </c>
    </row>
    <row r="312" spans="1:19" ht="12.75">
      <c r="A312" s="19">
        <f t="shared" si="79"/>
        <v>50.3070967734299</v>
      </c>
      <c r="B312" s="3">
        <f t="shared" si="86"/>
        <v>0.0930000000014033</v>
      </c>
      <c r="C312" s="3">
        <f t="shared" si="72"/>
        <v>-100</v>
      </c>
      <c r="D312" s="3">
        <v>60.0930000000014</v>
      </c>
      <c r="E312" s="3">
        <v>60</v>
      </c>
      <c r="F312" s="20">
        <f t="shared" si="80"/>
      </c>
      <c r="G312" s="20">
        <f t="shared" si="81"/>
      </c>
      <c r="H312" s="20">
        <f t="shared" si="82"/>
      </c>
      <c r="I312" s="21">
        <f t="shared" si="83"/>
        <v>50.3070967734299</v>
      </c>
      <c r="J312" s="21">
        <f t="shared" si="71"/>
        <v>41.403185840188904</v>
      </c>
      <c r="K312" s="21">
        <f t="shared" si="87"/>
        <v>64.08986301246355</v>
      </c>
      <c r="L312" s="25">
        <f t="shared" si="73"/>
        <v>5.589677419270496</v>
      </c>
      <c r="M312" s="25">
        <f t="shared" si="74"/>
        <v>4.600353982243755</v>
      </c>
      <c r="N312" s="25">
        <f t="shared" si="75"/>
        <v>7.121095890274069</v>
      </c>
      <c r="O312" s="18">
        <f t="shared" si="76"/>
        <v>-48.72556095018302</v>
      </c>
      <c r="P312" s="18">
        <f t="shared" si="77"/>
        <v>48.72556095018302</v>
      </c>
      <c r="Q312" s="30">
        <f t="shared" si="78"/>
        <v>-699.9999999999183</v>
      </c>
      <c r="R312" s="30">
        <f t="shared" si="84"/>
        <v>-699.9999999998934</v>
      </c>
      <c r="S312" s="30">
        <f t="shared" si="85"/>
        <v>-699.9999999999568</v>
      </c>
    </row>
    <row r="313" spans="1:19" ht="12.75">
      <c r="A313" s="19">
        <f t="shared" si="79"/>
        <v>49.77191489287072</v>
      </c>
      <c r="B313" s="3">
        <f t="shared" si="86"/>
        <v>0.09400000000140096</v>
      </c>
      <c r="C313" s="3">
        <f t="shared" si="72"/>
        <v>-100</v>
      </c>
      <c r="D313" s="3">
        <v>60.0940000000014</v>
      </c>
      <c r="E313" s="3">
        <v>60</v>
      </c>
      <c r="F313" s="20">
        <f t="shared" si="80"/>
      </c>
      <c r="G313" s="20">
        <f t="shared" si="81"/>
      </c>
      <c r="H313" s="20">
        <f t="shared" si="82"/>
      </c>
      <c r="I313" s="21">
        <f t="shared" si="83"/>
        <v>49.77191489287072</v>
      </c>
      <c r="J313" s="21">
        <f t="shared" si="71"/>
        <v>41.03999999949081</v>
      </c>
      <c r="K313" s="21">
        <f t="shared" si="87"/>
        <v>63.22378378258378</v>
      </c>
      <c r="L313" s="25">
        <f t="shared" si="73"/>
        <v>5.530212765875026</v>
      </c>
      <c r="M313" s="25">
        <f t="shared" si="74"/>
        <v>4.559999999943962</v>
      </c>
      <c r="N313" s="25">
        <f t="shared" si="75"/>
        <v>7.024864864731872</v>
      </c>
      <c r="O313" s="18">
        <f t="shared" si="76"/>
        <v>-48.72556095018302</v>
      </c>
      <c r="P313" s="18">
        <f t="shared" si="77"/>
        <v>48.72556095018302</v>
      </c>
      <c r="Q313" s="30">
        <f t="shared" si="78"/>
        <v>-699.9999999999183</v>
      </c>
      <c r="R313" s="30">
        <f t="shared" si="84"/>
        <v>-699.9999999998936</v>
      </c>
      <c r="S313" s="30">
        <f t="shared" si="85"/>
        <v>-699.9999999999563</v>
      </c>
    </row>
    <row r="314" spans="1:19" ht="12.75">
      <c r="A314" s="19">
        <f t="shared" si="79"/>
        <v>49.24799999927049</v>
      </c>
      <c r="B314" s="3">
        <f t="shared" si="86"/>
        <v>0.09500000000139863</v>
      </c>
      <c r="C314" s="3">
        <f t="shared" si="72"/>
        <v>-100</v>
      </c>
      <c r="D314" s="3">
        <v>60.0950000000014</v>
      </c>
      <c r="E314" s="3">
        <v>60</v>
      </c>
      <c r="F314" s="20">
        <f t="shared" si="80"/>
      </c>
      <c r="G314" s="20">
        <f t="shared" si="81"/>
      </c>
      <c r="H314" s="20">
        <f t="shared" si="82"/>
      </c>
      <c r="I314" s="21">
        <f t="shared" si="83"/>
        <v>49.24799999927049</v>
      </c>
      <c r="J314" s="21">
        <f t="shared" si="71"/>
        <v>40.68313043428303</v>
      </c>
      <c r="K314" s="21">
        <f t="shared" si="87"/>
        <v>62.380799998833645</v>
      </c>
      <c r="L314" s="25">
        <f t="shared" si="73"/>
        <v>5.471999999919439</v>
      </c>
      <c r="M314" s="25">
        <f t="shared" si="74"/>
        <v>4.52034782603198</v>
      </c>
      <c r="N314" s="25">
        <f t="shared" si="75"/>
        <v>6.931199999870746</v>
      </c>
      <c r="O314" s="18">
        <f t="shared" si="76"/>
        <v>-48.72556095018302</v>
      </c>
      <c r="P314" s="18">
        <f t="shared" si="77"/>
        <v>48.72556095018302</v>
      </c>
      <c r="Q314" s="30">
        <f t="shared" si="78"/>
        <v>-699.9999999999183</v>
      </c>
      <c r="R314" s="30">
        <f t="shared" si="84"/>
        <v>-699.9999999998939</v>
      </c>
      <c r="S314" s="30">
        <f t="shared" si="85"/>
        <v>-699.9999999999558</v>
      </c>
    </row>
    <row r="315" spans="1:19" ht="12.75">
      <c r="A315" s="19">
        <f t="shared" si="79"/>
        <v>48.73499999928314</v>
      </c>
      <c r="B315" s="3">
        <f t="shared" si="86"/>
        <v>0.09600000000140341</v>
      </c>
      <c r="C315" s="3">
        <f t="shared" si="72"/>
        <v>-100</v>
      </c>
      <c r="D315" s="3">
        <v>60.0960000000014</v>
      </c>
      <c r="E315" s="3">
        <v>60</v>
      </c>
      <c r="F315" s="20">
        <f t="shared" si="80"/>
      </c>
      <c r="G315" s="20">
        <f t="shared" si="81"/>
      </c>
      <c r="H315" s="20">
        <f t="shared" si="82"/>
      </c>
      <c r="I315" s="21">
        <f t="shared" si="83"/>
        <v>48.73499999928314</v>
      </c>
      <c r="J315" s="21">
        <f t="shared" si="71"/>
        <v>40.33241379261075</v>
      </c>
      <c r="K315" s="21">
        <f t="shared" si="87"/>
        <v>61.5599999988602</v>
      </c>
      <c r="L315" s="25">
        <f t="shared" si="73"/>
        <v>5.414999999920839</v>
      </c>
      <c r="M315" s="25">
        <f t="shared" si="74"/>
        <v>4.4813793102906105</v>
      </c>
      <c r="N315" s="25">
        <f t="shared" si="75"/>
        <v>6.839999999873694</v>
      </c>
      <c r="O315" s="18">
        <f t="shared" si="76"/>
        <v>-48.72556095018302</v>
      </c>
      <c r="P315" s="18">
        <f t="shared" si="77"/>
        <v>48.72556095018302</v>
      </c>
      <c r="Q315" s="30">
        <f t="shared" si="78"/>
        <v>-699.9999999999183</v>
      </c>
      <c r="R315" s="30">
        <f t="shared" si="84"/>
        <v>-699.9999999998942</v>
      </c>
      <c r="S315" s="30">
        <f t="shared" si="85"/>
        <v>-699.9999999999552</v>
      </c>
    </row>
    <row r="316" spans="1:19" ht="12.75">
      <c r="A316" s="19">
        <f t="shared" si="79"/>
        <v>48.232577318886584</v>
      </c>
      <c r="B316" s="3">
        <f t="shared" si="86"/>
        <v>0.09700000000140108</v>
      </c>
      <c r="C316" s="3">
        <f t="shared" si="72"/>
        <v>-100</v>
      </c>
      <c r="D316" s="3">
        <v>60.0970000000014</v>
      </c>
      <c r="E316" s="3">
        <v>60</v>
      </c>
      <c r="F316" s="20">
        <f t="shared" si="80"/>
      </c>
      <c r="G316" s="20">
        <f t="shared" si="81"/>
      </c>
      <c r="H316" s="20">
        <f t="shared" si="82"/>
      </c>
      <c r="I316" s="21">
        <f t="shared" si="83"/>
        <v>48.232577318886584</v>
      </c>
      <c r="J316" s="21">
        <f t="shared" si="71"/>
        <v>39.98769230720877</v>
      </c>
      <c r="K316" s="21">
        <f t="shared" si="87"/>
        <v>60.76051947941086</v>
      </c>
      <c r="L316" s="25">
        <f t="shared" si="73"/>
        <v>5.359175257654551</v>
      </c>
      <c r="M316" s="25">
        <f t="shared" si="74"/>
        <v>4.4430769230237175</v>
      </c>
      <c r="N316" s="25">
        <f t="shared" si="75"/>
        <v>6.751168831045989</v>
      </c>
      <c r="O316" s="18">
        <f t="shared" si="76"/>
        <v>-48.72556095018302</v>
      </c>
      <c r="P316" s="18">
        <f t="shared" si="77"/>
        <v>48.72556095018302</v>
      </c>
      <c r="Q316" s="30">
        <f t="shared" si="78"/>
        <v>-699.9999999999183</v>
      </c>
      <c r="R316" s="30">
        <f t="shared" si="84"/>
        <v>-699.9999999998945</v>
      </c>
      <c r="S316" s="30">
        <f t="shared" si="85"/>
        <v>-699.9999999999549</v>
      </c>
    </row>
    <row r="317" spans="1:19" ht="12.75">
      <c r="A317" s="19">
        <f t="shared" si="79"/>
        <v>47.74040816257959</v>
      </c>
      <c r="B317" s="3">
        <f t="shared" si="86"/>
        <v>0.09800000000139875</v>
      </c>
      <c r="C317" s="3">
        <f t="shared" si="72"/>
        <v>-100</v>
      </c>
      <c r="D317" s="3">
        <v>60.0980000000014</v>
      </c>
      <c r="E317" s="3">
        <v>60</v>
      </c>
      <c r="F317" s="20">
        <f t="shared" si="80"/>
      </c>
      <c r="G317" s="20">
        <f t="shared" si="81"/>
      </c>
      <c r="H317" s="20">
        <f t="shared" si="82"/>
      </c>
      <c r="I317" s="21">
        <f t="shared" si="83"/>
        <v>47.74040816257959</v>
      </c>
      <c r="J317" s="21">
        <f t="shared" si="71"/>
        <v>39.64881355884741</v>
      </c>
      <c r="K317" s="21">
        <f t="shared" si="87"/>
        <v>59.98153846045981</v>
      </c>
      <c r="L317" s="25">
        <f t="shared" si="73"/>
        <v>5.304489795842657</v>
      </c>
      <c r="M317" s="25">
        <f t="shared" si="74"/>
        <v>4.405423728761339</v>
      </c>
      <c r="N317" s="25">
        <f t="shared" si="75"/>
        <v>6.664615384495871</v>
      </c>
      <c r="O317" s="18">
        <f t="shared" si="76"/>
        <v>-48.72556095018302</v>
      </c>
      <c r="P317" s="18">
        <f t="shared" si="77"/>
        <v>48.72556095018302</v>
      </c>
      <c r="Q317" s="30">
        <f t="shared" si="78"/>
        <v>-699.9999999999183</v>
      </c>
      <c r="R317" s="30">
        <f t="shared" si="84"/>
        <v>-699.9999999998946</v>
      </c>
      <c r="S317" s="30">
        <f t="shared" si="85"/>
        <v>-699.9999999999543</v>
      </c>
    </row>
    <row r="318" spans="1:19" ht="12.75">
      <c r="A318" s="19">
        <f t="shared" si="79"/>
        <v>47.25818181750756</v>
      </c>
      <c r="B318" s="3">
        <f t="shared" si="86"/>
        <v>0.09900000000140352</v>
      </c>
      <c r="C318" s="3">
        <f t="shared" si="72"/>
        <v>-100</v>
      </c>
      <c r="D318" s="3">
        <v>60.0990000000014</v>
      </c>
      <c r="E318" s="3">
        <v>60</v>
      </c>
      <c r="F318" s="20">
        <f t="shared" si="80"/>
      </c>
      <c r="G318" s="20">
        <f t="shared" si="81"/>
      </c>
      <c r="H318" s="20">
        <f t="shared" si="82"/>
      </c>
      <c r="I318" s="21">
        <f t="shared" si="83"/>
        <v>47.25818181750756</v>
      </c>
      <c r="J318" s="21">
        <f t="shared" si="71"/>
        <v>39.31563025163255</v>
      </c>
      <c r="K318" s="21">
        <f t="shared" si="87"/>
        <v>59.22227847995749</v>
      </c>
      <c r="L318" s="25">
        <f t="shared" si="73"/>
        <v>5.250909090834649</v>
      </c>
      <c r="M318" s="25">
        <f t="shared" si="74"/>
        <v>4.368403361293016</v>
      </c>
      <c r="N318" s="25">
        <f t="shared" si="75"/>
        <v>6.580253164440058</v>
      </c>
      <c r="O318" s="18">
        <f t="shared" si="76"/>
        <v>-48.72556095018302</v>
      </c>
      <c r="P318" s="18">
        <f t="shared" si="77"/>
        <v>48.72556095018302</v>
      </c>
      <c r="Q318" s="30">
        <f t="shared" si="78"/>
        <v>-699.9999999999183</v>
      </c>
      <c r="R318" s="30">
        <f t="shared" si="84"/>
        <v>-699.9999999998948</v>
      </c>
      <c r="S318" s="30">
        <f t="shared" si="85"/>
        <v>-699.999999999954</v>
      </c>
    </row>
    <row r="319" spans="1:19" ht="12.75">
      <c r="A319" s="19">
        <f t="shared" si="79"/>
        <v>46.78559999934021</v>
      </c>
      <c r="B319" s="3">
        <f t="shared" si="86"/>
        <v>0.10000000000140119</v>
      </c>
      <c r="C319" s="3">
        <f t="shared" si="72"/>
        <v>-100</v>
      </c>
      <c r="D319" s="3">
        <v>60.1000000000014</v>
      </c>
      <c r="E319" s="3">
        <v>60</v>
      </c>
      <c r="F319" s="20">
        <f t="shared" si="80"/>
      </c>
      <c r="G319" s="20">
        <f t="shared" si="81"/>
      </c>
      <c r="H319" s="20">
        <f t="shared" si="82"/>
      </c>
      <c r="I319" s="21">
        <f t="shared" si="83"/>
        <v>46.78559999934021</v>
      </c>
      <c r="J319" s="21">
        <f aca="true" t="shared" si="88" ref="J319:J382">IF((D319-59.98)&gt;0,(-10*C319)*(($G$4-0.02)-59.98)^2/(D319-59.98),"")</f>
        <v>38.98799999954021</v>
      </c>
      <c r="K319" s="21">
        <f t="shared" si="87"/>
        <v>58.48199999897268</v>
      </c>
      <c r="L319" s="25">
        <f t="shared" si="73"/>
        <v>5.198399999927161</v>
      </c>
      <c r="M319" s="25">
        <f t="shared" si="74"/>
        <v>4.331999999949417</v>
      </c>
      <c r="N319" s="25">
        <f t="shared" si="75"/>
        <v>6.497999999886189</v>
      </c>
      <c r="O319" s="18">
        <f t="shared" si="76"/>
        <v>-48.72556095018302</v>
      </c>
      <c r="P319" s="18">
        <f t="shared" si="77"/>
        <v>48.72556095018302</v>
      </c>
      <c r="Q319" s="30">
        <f t="shared" si="78"/>
        <v>-699.9999999999183</v>
      </c>
      <c r="R319" s="30">
        <f t="shared" si="84"/>
        <v>-699.9999999998951</v>
      </c>
      <c r="S319" s="30">
        <f t="shared" si="85"/>
        <v>-699.9999999999535</v>
      </c>
    </row>
    <row r="320" spans="1:19" ht="12.75">
      <c r="A320" s="19">
        <f t="shared" si="79"/>
        <v>46.322376236978</v>
      </c>
      <c r="B320" s="3">
        <f t="shared" si="86"/>
        <v>0.10100000000139886</v>
      </c>
      <c r="C320" s="3">
        <f t="shared" si="72"/>
        <v>-100</v>
      </c>
      <c r="D320" s="3">
        <v>60.1010000000014</v>
      </c>
      <c r="E320" s="3">
        <v>60</v>
      </c>
      <c r="F320" s="20">
        <f t="shared" si="80"/>
      </c>
      <c r="G320" s="20">
        <f t="shared" si="81"/>
      </c>
      <c r="H320" s="20">
        <f t="shared" si="82"/>
      </c>
      <c r="I320" s="21">
        <f t="shared" si="83"/>
        <v>46.322376236978</v>
      </c>
      <c r="J320" s="21">
        <f t="shared" si="88"/>
        <v>38.665785123515434</v>
      </c>
      <c r="K320" s="21">
        <f t="shared" si="87"/>
        <v>57.75999999899949</v>
      </c>
      <c r="L320" s="25">
        <f t="shared" si="73"/>
        <v>5.146930692998022</v>
      </c>
      <c r="M320" s="25">
        <f t="shared" si="74"/>
        <v>4.2961983470577705</v>
      </c>
      <c r="N320" s="25">
        <f t="shared" si="75"/>
        <v>6.417777777666945</v>
      </c>
      <c r="O320" s="18">
        <f t="shared" si="76"/>
        <v>-48.72556095018302</v>
      </c>
      <c r="P320" s="18">
        <f t="shared" si="77"/>
        <v>48.72556095018302</v>
      </c>
      <c r="Q320" s="30">
        <f t="shared" si="78"/>
        <v>-699.9999999999183</v>
      </c>
      <c r="R320" s="30">
        <f t="shared" si="84"/>
        <v>-699.9999999998952</v>
      </c>
      <c r="S320" s="30">
        <f t="shared" si="85"/>
        <v>-699.9999999999532</v>
      </c>
    </row>
    <row r="321" spans="1:19" ht="12.75">
      <c r="A321" s="19">
        <f t="shared" si="79"/>
        <v>45.86823529348549</v>
      </c>
      <c r="B321" s="3">
        <f t="shared" si="86"/>
        <v>0.10200000000139653</v>
      </c>
      <c r="C321" s="3">
        <f t="shared" si="72"/>
        <v>-100</v>
      </c>
      <c r="D321" s="3">
        <v>60.1020000000014</v>
      </c>
      <c r="E321" s="3">
        <v>60</v>
      </c>
      <c r="F321" s="20">
        <f t="shared" si="80"/>
      </c>
      <c r="G321" s="20">
        <f t="shared" si="81"/>
      </c>
      <c r="H321" s="20">
        <f t="shared" si="82"/>
      </c>
      <c r="I321" s="21">
        <f t="shared" si="83"/>
        <v>45.86823529348549</v>
      </c>
      <c r="J321" s="21">
        <f t="shared" si="88"/>
        <v>38.34885245857296</v>
      </c>
      <c r="K321" s="21">
        <f t="shared" si="87"/>
        <v>57.055609755122866</v>
      </c>
      <c r="L321" s="25">
        <f t="shared" si="73"/>
        <v>5.096470588165516</v>
      </c>
      <c r="M321" s="25">
        <f t="shared" si="74"/>
        <v>4.260983606508602</v>
      </c>
      <c r="N321" s="25">
        <f t="shared" si="75"/>
        <v>6.3395121950139846</v>
      </c>
      <c r="O321" s="18">
        <f t="shared" si="76"/>
        <v>-48.72556095018302</v>
      </c>
      <c r="P321" s="18">
        <f t="shared" si="77"/>
        <v>48.72556095018302</v>
      </c>
      <c r="Q321" s="30">
        <f t="shared" si="78"/>
        <v>-699.9999999999183</v>
      </c>
      <c r="R321" s="30">
        <f t="shared" si="84"/>
        <v>-699.9999999998955</v>
      </c>
      <c r="S321" s="30">
        <f t="shared" si="85"/>
        <v>-699.9999999999527</v>
      </c>
    </row>
    <row r="322" spans="1:19" ht="12.75">
      <c r="A322" s="19">
        <f t="shared" si="79"/>
        <v>45.42291262073714</v>
      </c>
      <c r="B322" s="3">
        <f t="shared" si="86"/>
        <v>0.1030000000014013</v>
      </c>
      <c r="C322" s="3">
        <f t="shared" si="72"/>
        <v>-100</v>
      </c>
      <c r="D322" s="3">
        <v>60.1030000000014</v>
      </c>
      <c r="E322" s="3">
        <v>60</v>
      </c>
      <c r="F322" s="20">
        <f t="shared" si="80"/>
      </c>
      <c r="G322" s="20">
        <f t="shared" si="81"/>
      </c>
      <c r="H322" s="20">
        <f t="shared" si="82"/>
      </c>
      <c r="I322" s="21">
        <f t="shared" si="83"/>
        <v>45.42291262073714</v>
      </c>
      <c r="J322" s="21">
        <f t="shared" si="88"/>
        <v>38.03707317029395</v>
      </c>
      <c r="K322" s="21">
        <f t="shared" si="87"/>
        <v>56.36819277012968</v>
      </c>
      <c r="L322" s="25">
        <f t="shared" si="73"/>
        <v>5.046990291193473</v>
      </c>
      <c r="M322" s="25">
        <f t="shared" si="74"/>
        <v>4.226341463366484</v>
      </c>
      <c r="N322" s="25">
        <f t="shared" si="75"/>
        <v>6.26313253001474</v>
      </c>
      <c r="O322" s="18">
        <f t="shared" si="76"/>
        <v>-48.72556095018302</v>
      </c>
      <c r="P322" s="18">
        <f t="shared" si="77"/>
        <v>48.72556095018302</v>
      </c>
      <c r="Q322" s="30">
        <f t="shared" si="78"/>
        <v>-699.9999999999183</v>
      </c>
      <c r="R322" s="30">
        <f t="shared" si="84"/>
        <v>-699.9999999998955</v>
      </c>
      <c r="S322" s="30">
        <f t="shared" si="85"/>
        <v>-699.9999999999523</v>
      </c>
    </row>
    <row r="323" spans="1:19" ht="12.75">
      <c r="A323" s="19">
        <f t="shared" si="79"/>
        <v>44.986153845544635</v>
      </c>
      <c r="B323" s="3">
        <f t="shared" si="86"/>
        <v>0.10400000000139897</v>
      </c>
      <c r="C323" s="3">
        <f t="shared" si="72"/>
        <v>-100</v>
      </c>
      <c r="D323" s="3">
        <v>60.1040000000014</v>
      </c>
      <c r="E323" s="3">
        <v>60</v>
      </c>
      <c r="F323" s="20">
        <f t="shared" si="80"/>
      </c>
      <c r="G323" s="20">
        <f t="shared" si="81"/>
      </c>
      <c r="H323" s="20">
        <f t="shared" si="82"/>
      </c>
      <c r="I323" s="21">
        <f t="shared" si="83"/>
        <v>44.986153845544635</v>
      </c>
      <c r="J323" s="21">
        <f t="shared" si="88"/>
        <v>37.730322580215116</v>
      </c>
      <c r="K323" s="21">
        <f t="shared" si="87"/>
        <v>55.69714285621228</v>
      </c>
      <c r="L323" s="25">
        <f t="shared" si="73"/>
        <v>4.998461538394301</v>
      </c>
      <c r="M323" s="25">
        <f t="shared" si="74"/>
        <v>4.192258064468832</v>
      </c>
      <c r="N323" s="25">
        <f t="shared" si="75"/>
        <v>6.188571428468363</v>
      </c>
      <c r="O323" s="18">
        <f t="shared" si="76"/>
        <v>-48.72556095018302</v>
      </c>
      <c r="P323" s="18">
        <f t="shared" si="77"/>
        <v>48.72556095018302</v>
      </c>
      <c r="Q323" s="30">
        <f t="shared" si="78"/>
        <v>-699.9999999999183</v>
      </c>
      <c r="R323" s="30">
        <f t="shared" si="84"/>
        <v>-699.9999999998957</v>
      </c>
      <c r="S323" s="30">
        <f t="shared" si="85"/>
        <v>-699.9999999999519</v>
      </c>
    </row>
    <row r="324" spans="1:19" ht="12.75">
      <c r="A324" s="19">
        <f t="shared" si="79"/>
        <v>44.55771428507234</v>
      </c>
      <c r="B324" s="3">
        <f t="shared" si="86"/>
        <v>0.10500000000150322</v>
      </c>
      <c r="C324" s="3">
        <f t="shared" si="72"/>
        <v>-100</v>
      </c>
      <c r="D324" s="3">
        <v>60.1050000000015</v>
      </c>
      <c r="E324" s="3">
        <v>60</v>
      </c>
      <c r="F324" s="20">
        <f t="shared" si="80"/>
      </c>
      <c r="G324" s="20">
        <f t="shared" si="81"/>
      </c>
      <c r="H324" s="20">
        <f t="shared" si="82"/>
      </c>
      <c r="I324" s="21">
        <f t="shared" si="83"/>
        <v>44.55771428507234</v>
      </c>
      <c r="J324" s="21">
        <f t="shared" si="88"/>
        <v>37.428479999545566</v>
      </c>
      <c r="K324" s="21">
        <f t="shared" si="87"/>
        <v>55.0418823519648</v>
      </c>
      <c r="L324" s="25">
        <f t="shared" si="73"/>
        <v>4.950857142786265</v>
      </c>
      <c r="M324" s="25">
        <f t="shared" si="74"/>
        <v>4.158719999949989</v>
      </c>
      <c r="N324" s="25">
        <f t="shared" si="75"/>
        <v>6.115764705774196</v>
      </c>
      <c r="O324" s="18">
        <f t="shared" si="76"/>
        <v>-48.72556095018302</v>
      </c>
      <c r="P324" s="18">
        <f t="shared" si="77"/>
        <v>48.72556095018302</v>
      </c>
      <c r="Q324" s="30">
        <f t="shared" si="78"/>
        <v>-699.9999999999183</v>
      </c>
      <c r="R324" s="30">
        <f t="shared" si="84"/>
        <v>-699.9999999998959</v>
      </c>
      <c r="S324" s="30">
        <f t="shared" si="85"/>
        <v>-699.9999999999513</v>
      </c>
    </row>
    <row r="325" spans="1:19" ht="12.75">
      <c r="A325" s="19">
        <f t="shared" si="79"/>
        <v>44.137358489937085</v>
      </c>
      <c r="B325" s="3">
        <f t="shared" si="86"/>
        <v>0.1060000000015009</v>
      </c>
      <c r="C325" s="3">
        <f t="shared" si="72"/>
        <v>-100</v>
      </c>
      <c r="D325" s="3">
        <v>60.1060000000015</v>
      </c>
      <c r="E325" s="3">
        <v>60</v>
      </c>
      <c r="F325" s="20">
        <f t="shared" si="80"/>
      </c>
      <c r="G325" s="20">
        <f t="shared" si="81"/>
      </c>
      <c r="H325" s="20">
        <f t="shared" si="82"/>
      </c>
      <c r="I325" s="21">
        <f t="shared" si="83"/>
        <v>44.137358489937085</v>
      </c>
      <c r="J325" s="21">
        <f t="shared" si="88"/>
        <v>37.13142857098198</v>
      </c>
      <c r="K325" s="21">
        <f t="shared" si="87"/>
        <v>54.401860464163896</v>
      </c>
      <c r="L325" s="25">
        <f t="shared" si="73"/>
        <v>4.904150943326787</v>
      </c>
      <c r="M325" s="25">
        <f t="shared" si="74"/>
        <v>4.125714285665142</v>
      </c>
      <c r="N325" s="25">
        <f t="shared" si="75"/>
        <v>6.044651162685206</v>
      </c>
      <c r="O325" s="18">
        <f t="shared" si="76"/>
        <v>-48.72556095018302</v>
      </c>
      <c r="P325" s="18">
        <f t="shared" si="77"/>
        <v>48.72556095018302</v>
      </c>
      <c r="Q325" s="30">
        <f t="shared" si="78"/>
        <v>-699.9999999999183</v>
      </c>
      <c r="R325" s="30">
        <f t="shared" si="84"/>
        <v>-699.9999999998959</v>
      </c>
      <c r="S325" s="30">
        <f t="shared" si="85"/>
        <v>-699.999999999951</v>
      </c>
    </row>
    <row r="326" spans="1:19" ht="12.75">
      <c r="A326" s="19">
        <f t="shared" si="79"/>
        <v>43.72485981246778</v>
      </c>
      <c r="B326" s="3">
        <f t="shared" si="86"/>
        <v>0.10700000000149856</v>
      </c>
      <c r="C326" s="3">
        <f t="shared" si="72"/>
        <v>-100</v>
      </c>
      <c r="D326" s="3">
        <v>60.1070000000015</v>
      </c>
      <c r="E326" s="3">
        <v>60</v>
      </c>
      <c r="F326" s="20">
        <f t="shared" si="80"/>
      </c>
      <c r="G326" s="20">
        <f t="shared" si="81"/>
      </c>
      <c r="H326" s="20">
        <f t="shared" si="82"/>
      </c>
      <c r="I326" s="21">
        <f t="shared" si="83"/>
        <v>43.72485981246778</v>
      </c>
      <c r="J326" s="21">
        <f t="shared" si="88"/>
        <v>36.8390551176713</v>
      </c>
      <c r="K326" s="21">
        <f t="shared" si="87"/>
        <v>53.7765517232087</v>
      </c>
      <c r="L326" s="25">
        <f t="shared" si="73"/>
        <v>4.858317756941304</v>
      </c>
      <c r="M326" s="25">
        <f t="shared" si="74"/>
        <v>4.093228346408394</v>
      </c>
      <c r="N326" s="25">
        <f t="shared" si="75"/>
        <v>5.975172413690183</v>
      </c>
      <c r="O326" s="18">
        <f t="shared" si="76"/>
        <v>-48.72556095018302</v>
      </c>
      <c r="P326" s="18">
        <f t="shared" si="77"/>
        <v>48.72556095018302</v>
      </c>
      <c r="Q326" s="30">
        <f t="shared" si="78"/>
        <v>-699.9999999999183</v>
      </c>
      <c r="R326" s="30">
        <f t="shared" si="84"/>
        <v>-699.9999999998959</v>
      </c>
      <c r="S326" s="30">
        <f t="shared" si="85"/>
        <v>-699.9999999999507</v>
      </c>
    </row>
    <row r="327" spans="1:19" ht="12.75">
      <c r="A327" s="19">
        <f t="shared" si="79"/>
        <v>43.31999999939307</v>
      </c>
      <c r="B327" s="3">
        <f t="shared" si="86"/>
        <v>0.10800000000150334</v>
      </c>
      <c r="C327" s="3">
        <f t="shared" si="72"/>
        <v>-100</v>
      </c>
      <c r="D327" s="3">
        <v>60.1080000000015</v>
      </c>
      <c r="E327" s="3">
        <v>60</v>
      </c>
      <c r="F327" s="20">
        <f t="shared" si="80"/>
      </c>
      <c r="G327" s="20">
        <f t="shared" si="81"/>
      </c>
      <c r="H327" s="20">
        <f t="shared" si="82"/>
      </c>
      <c r="I327" s="21">
        <f t="shared" si="83"/>
        <v>43.31999999939307</v>
      </c>
      <c r="J327" s="21">
        <f t="shared" si="88"/>
        <v>36.55124999956651</v>
      </c>
      <c r="K327" s="21">
        <f t="shared" si="87"/>
        <v>53.16545454454337</v>
      </c>
      <c r="L327" s="25">
        <f t="shared" si="73"/>
        <v>4.813333333266334</v>
      </c>
      <c r="M327" s="25">
        <f t="shared" si="74"/>
        <v>4.0612499999523015</v>
      </c>
      <c r="N327" s="25">
        <f t="shared" si="75"/>
        <v>5.9072727271718115</v>
      </c>
      <c r="O327" s="18">
        <f t="shared" si="76"/>
        <v>-48.72556095018302</v>
      </c>
      <c r="P327" s="18">
        <f t="shared" si="77"/>
        <v>48.72556095018302</v>
      </c>
      <c r="Q327" s="30">
        <f t="shared" si="78"/>
        <v>-699.9999999999183</v>
      </c>
      <c r="R327" s="30">
        <f t="shared" si="84"/>
        <v>-699.9999999998963</v>
      </c>
      <c r="S327" s="30">
        <f t="shared" si="85"/>
        <v>-699.9999999999502</v>
      </c>
    </row>
    <row r="328" spans="1:19" ht="12.75">
      <c r="A328" s="19">
        <f t="shared" si="79"/>
        <v>42.922568806744486</v>
      </c>
      <c r="B328" s="3">
        <f t="shared" si="86"/>
        <v>0.10900000000150101</v>
      </c>
      <c r="C328" s="3">
        <f aca="true" t="shared" si="89" ref="C328:C391">+$B$4</f>
        <v>-100</v>
      </c>
      <c r="D328" s="3">
        <v>60.1090000000015</v>
      </c>
      <c r="E328" s="3">
        <v>60</v>
      </c>
      <c r="F328" s="20">
        <f t="shared" si="80"/>
      </c>
      <c r="G328" s="20">
        <f t="shared" si="81"/>
      </c>
      <c r="H328" s="20">
        <f t="shared" si="82"/>
      </c>
      <c r="I328" s="21">
        <f t="shared" si="83"/>
        <v>42.922568806744486</v>
      </c>
      <c r="J328" s="21">
        <f t="shared" si="88"/>
        <v>36.267906976318024</v>
      </c>
      <c r="K328" s="21">
        <f t="shared" si="87"/>
        <v>52.56808988675096</v>
      </c>
      <c r="L328" s="25">
        <f aca="true" t="shared" si="90" ref="L328:L391">(-10*C328/B328)*($H$4*$H$4)</f>
        <v>4.76917431186093</v>
      </c>
      <c r="M328" s="25">
        <f aca="true" t="shared" si="91" ref="M328:M391">(-10*C328/(B328+0.02))*($H$4*$H$4)</f>
        <v>4.0297674418135765</v>
      </c>
      <c r="N328" s="25">
        <f aca="true" t="shared" si="92" ref="N328:N391">(-10*C328/(B328-0.02))*($H$4*$H$4)</f>
        <v>5.840898876305987</v>
      </c>
      <c r="O328" s="18">
        <f aca="true" t="shared" si="93" ref="O328:O391">-$D$4</f>
        <v>-48.72556095018302</v>
      </c>
      <c r="P328" s="18">
        <f aca="true" t="shared" si="94" ref="P328:P391">+$D$4</f>
        <v>48.72556095018302</v>
      </c>
      <c r="Q328" s="30">
        <f aca="true" t="shared" si="95" ref="Q328:Q391">(2-(A328*B328)/(-10*C328*$H$4*$H$4))*100</f>
        <v>-699.9999999999183</v>
      </c>
      <c r="R328" s="30">
        <f t="shared" si="84"/>
        <v>-699.9999999998964</v>
      </c>
      <c r="S328" s="30">
        <f t="shared" si="85"/>
        <v>-699.9999999999499</v>
      </c>
    </row>
    <row r="329" spans="1:19" ht="12.75">
      <c r="A329" s="19">
        <f aca="true" t="shared" si="96" ref="A329:A392">IF(F329=-99999,I329,IF(F329&lt;0,F329,I329))</f>
        <v>42.53236363578031</v>
      </c>
      <c r="B329" s="3">
        <f t="shared" si="86"/>
        <v>0.11000000000149868</v>
      </c>
      <c r="C329" s="3">
        <f t="shared" si="89"/>
        <v>-100</v>
      </c>
      <c r="D329" s="3">
        <v>60.1100000000015</v>
      </c>
      <c r="E329" s="3">
        <v>60</v>
      </c>
      <c r="F329" s="20">
        <f aca="true" t="shared" si="97" ref="F329:F392">IF((D329-60)&lt;=0,(-10*C329)*($F$4-60)^2/(D329-60-0.000000001),"")</f>
      </c>
      <c r="G329" s="20">
        <f aca="true" t="shared" si="98" ref="G329:G392">IF((D329-59.98)&lt;=0,(-10*C329)*($F$4-59.98)^2/(D329-59.98-0.000000001),"")</f>
      </c>
      <c r="H329" s="20">
        <f aca="true" t="shared" si="99" ref="H329:H392">IF((D329-60.02)&lt;=0,(-10*C329)*($F$4-60.02)^2/(D329-60.02-0.000000001),"")</f>
      </c>
      <c r="I329" s="21">
        <f aca="true" t="shared" si="100" ref="I329:I392">IF((D329-60)&gt;0,(-10*C329)*($G$4-60)^2/(D329-60),"")</f>
        <v>42.53236363578031</v>
      </c>
      <c r="J329" s="21">
        <f t="shared" si="88"/>
        <v>35.988923076504065</v>
      </c>
      <c r="K329" s="21">
        <f t="shared" si="87"/>
        <v>51.98399999913146</v>
      </c>
      <c r="L329" s="25">
        <f t="shared" si="90"/>
        <v>4.725818181753796</v>
      </c>
      <c r="M329" s="25">
        <f t="shared" si="91"/>
        <v>3.9987692307231324</v>
      </c>
      <c r="N329" s="25">
        <f t="shared" si="92"/>
        <v>5.775999999903819</v>
      </c>
      <c r="O329" s="18">
        <f t="shared" si="93"/>
        <v>-48.72556095018302</v>
      </c>
      <c r="P329" s="18">
        <f t="shared" si="94"/>
        <v>48.72556095018302</v>
      </c>
      <c r="Q329" s="30">
        <f t="shared" si="95"/>
        <v>-699.9999999999183</v>
      </c>
      <c r="R329" s="30">
        <f aca="true" t="shared" si="101" ref="R329:R392">IF(G329&lt;=0,(2-(G329*(B329+0.02))/(-10*C329*$H$4*$H$4))*100,(2-(J329*(B329+0.02))/(-10*C329*$H$4*$H$4))*100)</f>
        <v>-699.9999999998967</v>
      </c>
      <c r="S329" s="30">
        <f aca="true" t="shared" si="102" ref="S329:S392">IF(H329&lt;=0,(2-(H329*(B329-0.02))/(-10*C329*$H$4*$H$4))*100,(2-(K329*(B329-0.02))/(-10*C329*$H$4*$H$4))*100)</f>
        <v>-699.9999999999495</v>
      </c>
    </row>
    <row r="330" spans="1:19" ht="12.75">
      <c r="A330" s="19">
        <f t="shared" si="96"/>
        <v>42.14918918861448</v>
      </c>
      <c r="B330" s="3">
        <f t="shared" si="86"/>
        <v>0.11100000000150345</v>
      </c>
      <c r="C330" s="3">
        <f t="shared" si="89"/>
        <v>-100</v>
      </c>
      <c r="D330" s="3">
        <v>60.1110000000015</v>
      </c>
      <c r="E330" s="3">
        <v>60</v>
      </c>
      <c r="F330" s="20">
        <f t="shared" si="97"/>
      </c>
      <c r="G330" s="20">
        <f t="shared" si="98"/>
      </c>
      <c r="H330" s="20">
        <f t="shared" si="99"/>
      </c>
      <c r="I330" s="21">
        <f t="shared" si="100"/>
        <v>42.14918918861448</v>
      </c>
      <c r="J330" s="21">
        <f t="shared" si="88"/>
        <v>35.714198472868475</v>
      </c>
      <c r="K330" s="21">
        <f t="shared" si="87"/>
        <v>51.41274725189495</v>
      </c>
      <c r="L330" s="25">
        <f t="shared" si="90"/>
        <v>4.6832432431798106</v>
      </c>
      <c r="M330" s="25">
        <f t="shared" si="91"/>
        <v>3.9682442747636184</v>
      </c>
      <c r="N330" s="25">
        <f t="shared" si="92"/>
        <v>5.712527472433094</v>
      </c>
      <c r="O330" s="18">
        <f t="shared" si="93"/>
        <v>-48.72556095018302</v>
      </c>
      <c r="P330" s="18">
        <f t="shared" si="94"/>
        <v>48.72556095018302</v>
      </c>
      <c r="Q330" s="30">
        <f t="shared" si="95"/>
        <v>-699.9999999999183</v>
      </c>
      <c r="R330" s="30">
        <f t="shared" si="101"/>
        <v>-699.9999999998968</v>
      </c>
      <c r="S330" s="30">
        <f t="shared" si="102"/>
        <v>-699.9999999999494</v>
      </c>
    </row>
    <row r="331" spans="1:19" ht="12.75">
      <c r="A331" s="19">
        <f t="shared" si="96"/>
        <v>41.77285714229348</v>
      </c>
      <c r="B331" s="3">
        <f t="shared" si="86"/>
        <v>0.11200000000150112</v>
      </c>
      <c r="C331" s="3">
        <f t="shared" si="89"/>
        <v>-100</v>
      </c>
      <c r="D331" s="3">
        <v>60.1120000000015</v>
      </c>
      <c r="E331" s="3">
        <v>60</v>
      </c>
      <c r="F331" s="20">
        <f t="shared" si="97"/>
      </c>
      <c r="G331" s="20">
        <f t="shared" si="98"/>
      </c>
      <c r="H331" s="20">
        <f t="shared" si="99"/>
      </c>
      <c r="I331" s="21">
        <f t="shared" si="100"/>
        <v>41.77285714229348</v>
      </c>
      <c r="J331" s="21">
        <f t="shared" si="88"/>
        <v>35.443636363229245</v>
      </c>
      <c r="K331" s="21">
        <f t="shared" si="87"/>
        <v>50.85391304264562</v>
      </c>
      <c r="L331" s="25">
        <f t="shared" si="90"/>
        <v>4.641428571366363</v>
      </c>
      <c r="M331" s="25">
        <f t="shared" si="91"/>
        <v>3.9381818181370334</v>
      </c>
      <c r="N331" s="25">
        <f t="shared" si="92"/>
        <v>5.6504347825165</v>
      </c>
      <c r="O331" s="18">
        <f t="shared" si="93"/>
        <v>-48.72556095018302</v>
      </c>
      <c r="P331" s="18">
        <f t="shared" si="94"/>
        <v>48.72556095018302</v>
      </c>
      <c r="Q331" s="30">
        <f t="shared" si="95"/>
        <v>-699.9999999999183</v>
      </c>
      <c r="R331" s="30">
        <f t="shared" si="101"/>
        <v>-699.999999999897</v>
      </c>
      <c r="S331" s="30">
        <f t="shared" si="102"/>
        <v>-699.9999999999491</v>
      </c>
    </row>
    <row r="332" spans="1:19" ht="12.75">
      <c r="A332" s="19">
        <f t="shared" si="96"/>
        <v>41.40318584015506</v>
      </c>
      <c r="B332" s="3">
        <f t="shared" si="86"/>
        <v>0.11300000000149879</v>
      </c>
      <c r="C332" s="3">
        <f t="shared" si="89"/>
        <v>-100</v>
      </c>
      <c r="D332" s="3">
        <v>60.1130000000015</v>
      </c>
      <c r="E332" s="3">
        <v>60</v>
      </c>
      <c r="F332" s="20">
        <f t="shared" si="97"/>
      </c>
      <c r="G332" s="20">
        <f t="shared" si="98"/>
      </c>
      <c r="H332" s="20">
        <f t="shared" si="99"/>
      </c>
      <c r="I332" s="21">
        <f t="shared" si="100"/>
        <v>41.40318584015506</v>
      </c>
      <c r="J332" s="21">
        <f t="shared" si="88"/>
        <v>35.17714285674243</v>
      </c>
      <c r="K332" s="21">
        <f t="shared" si="87"/>
        <v>50.30709677337993</v>
      </c>
      <c r="L332" s="25">
        <f t="shared" si="90"/>
        <v>4.600353982239868</v>
      </c>
      <c r="M332" s="25">
        <f t="shared" si="91"/>
        <v>3.908571428527383</v>
      </c>
      <c r="N332" s="25">
        <f t="shared" si="92"/>
        <v>5.589677419264756</v>
      </c>
      <c r="O332" s="18">
        <f t="shared" si="93"/>
        <v>-48.72556095018302</v>
      </c>
      <c r="P332" s="18">
        <f t="shared" si="94"/>
        <v>48.72556095018302</v>
      </c>
      <c r="Q332" s="30">
        <f t="shared" si="95"/>
        <v>-699.9999999999183</v>
      </c>
      <c r="R332" s="30">
        <f t="shared" si="101"/>
        <v>-699.999999999897</v>
      </c>
      <c r="S332" s="30">
        <f t="shared" si="102"/>
        <v>-699.9999999999486</v>
      </c>
    </row>
    <row r="333" spans="1:19" ht="12.75">
      <c r="A333" s="19">
        <f t="shared" si="96"/>
        <v>41.03999999945756</v>
      </c>
      <c r="B333" s="3">
        <f t="shared" si="86"/>
        <v>0.11400000000149646</v>
      </c>
      <c r="C333" s="3">
        <f t="shared" si="89"/>
        <v>-100</v>
      </c>
      <c r="D333" s="3">
        <v>60.1140000000015</v>
      </c>
      <c r="E333" s="3">
        <v>60</v>
      </c>
      <c r="F333" s="20">
        <f t="shared" si="97"/>
      </c>
      <c r="G333" s="20">
        <f t="shared" si="98"/>
      </c>
      <c r="H333" s="20">
        <f t="shared" si="99"/>
      </c>
      <c r="I333" s="21">
        <f t="shared" si="100"/>
        <v>41.03999999945756</v>
      </c>
      <c r="J333" s="21">
        <f t="shared" si="88"/>
        <v>34.914626865277754</v>
      </c>
      <c r="K333" s="21">
        <f t="shared" si="87"/>
        <v>49.77191489282181</v>
      </c>
      <c r="L333" s="25">
        <f t="shared" si="90"/>
        <v>4.559999999940142</v>
      </c>
      <c r="M333" s="25">
        <f t="shared" si="91"/>
        <v>3.879402985031304</v>
      </c>
      <c r="N333" s="25">
        <f t="shared" si="92"/>
        <v>5.530212765869408</v>
      </c>
      <c r="O333" s="18">
        <f t="shared" si="93"/>
        <v>-48.72556095018302</v>
      </c>
      <c r="P333" s="18">
        <f t="shared" si="94"/>
        <v>48.72556095018302</v>
      </c>
      <c r="Q333" s="30">
        <f t="shared" si="95"/>
        <v>-699.9999999999183</v>
      </c>
      <c r="R333" s="30">
        <f t="shared" si="101"/>
        <v>-699.9999999998973</v>
      </c>
      <c r="S333" s="30">
        <f t="shared" si="102"/>
        <v>-699.9999999999483</v>
      </c>
    </row>
    <row r="334" spans="1:19" ht="12.75">
      <c r="A334" s="19">
        <f t="shared" si="96"/>
        <v>40.683130434247836</v>
      </c>
      <c r="B334" s="3">
        <f t="shared" si="86"/>
        <v>0.11500000000150123</v>
      </c>
      <c r="C334" s="3">
        <f t="shared" si="89"/>
        <v>-100</v>
      </c>
      <c r="D334" s="3">
        <v>60.1150000000015</v>
      </c>
      <c r="E334" s="3">
        <v>60</v>
      </c>
      <c r="F334" s="20">
        <f t="shared" si="97"/>
      </c>
      <c r="G334" s="20">
        <f t="shared" si="98"/>
      </c>
      <c r="H334" s="20">
        <f t="shared" si="99"/>
      </c>
      <c r="I334" s="21">
        <f t="shared" si="100"/>
        <v>40.683130434247836</v>
      </c>
      <c r="J334" s="21">
        <f t="shared" si="88"/>
        <v>34.65599999961068</v>
      </c>
      <c r="K334" s="21">
        <f t="shared" si="87"/>
        <v>49.24799999921892</v>
      </c>
      <c r="L334" s="25">
        <f t="shared" si="90"/>
        <v>4.520347826027947</v>
      </c>
      <c r="M334" s="25">
        <f t="shared" si="91"/>
        <v>3.8506666666238467</v>
      </c>
      <c r="N334" s="25">
        <f t="shared" si="92"/>
        <v>5.471999999913529</v>
      </c>
      <c r="O334" s="18">
        <f t="shared" si="93"/>
        <v>-48.72556095018302</v>
      </c>
      <c r="P334" s="18">
        <f t="shared" si="94"/>
        <v>48.72556095018302</v>
      </c>
      <c r="Q334" s="30">
        <f t="shared" si="95"/>
        <v>-699.9999999999183</v>
      </c>
      <c r="R334" s="30">
        <f t="shared" si="101"/>
        <v>-699.9999999998975</v>
      </c>
      <c r="S334" s="30">
        <f t="shared" si="102"/>
        <v>-699.9999999999479</v>
      </c>
    </row>
    <row r="335" spans="1:19" ht="12.75">
      <c r="A335" s="19">
        <f t="shared" si="96"/>
        <v>40.332413792578635</v>
      </c>
      <c r="B335" s="3">
        <f t="shared" si="86"/>
        <v>0.1160000000014989</v>
      </c>
      <c r="C335" s="3">
        <f t="shared" si="89"/>
        <v>-100</v>
      </c>
      <c r="D335" s="3">
        <v>60.1160000000015</v>
      </c>
      <c r="E335" s="3">
        <v>60</v>
      </c>
      <c r="F335" s="20">
        <f t="shared" si="97"/>
      </c>
      <c r="G335" s="20">
        <f t="shared" si="98"/>
      </c>
      <c r="H335" s="20">
        <f t="shared" si="99"/>
      </c>
      <c r="I335" s="21">
        <f t="shared" si="100"/>
        <v>40.332413792578635</v>
      </c>
      <c r="J335" s="21">
        <f t="shared" si="88"/>
        <v>34.40117647020518</v>
      </c>
      <c r="K335" s="21">
        <f t="shared" si="87"/>
        <v>48.734999999236244</v>
      </c>
      <c r="L335" s="25">
        <f t="shared" si="90"/>
        <v>4.481379310286921</v>
      </c>
      <c r="M335" s="25">
        <f t="shared" si="91"/>
        <v>3.8223529411343438</v>
      </c>
      <c r="N335" s="25">
        <f t="shared" si="92"/>
        <v>5.4149999999154526</v>
      </c>
      <c r="O335" s="18">
        <f t="shared" si="93"/>
        <v>-48.72556095018302</v>
      </c>
      <c r="P335" s="18">
        <f t="shared" si="94"/>
        <v>48.72556095018302</v>
      </c>
      <c r="Q335" s="30">
        <f t="shared" si="95"/>
        <v>-699.9999999999183</v>
      </c>
      <c r="R335" s="30">
        <f t="shared" si="101"/>
        <v>-699.9999999998975</v>
      </c>
      <c r="S335" s="30">
        <f t="shared" si="102"/>
        <v>-699.9999999999476</v>
      </c>
    </row>
    <row r="336" spans="1:19" ht="12.75">
      <c r="A336" s="19">
        <f t="shared" si="96"/>
        <v>39.9876923071772</v>
      </c>
      <c r="B336" s="3">
        <f t="shared" si="86"/>
        <v>0.11700000000149657</v>
      </c>
      <c r="C336" s="3">
        <f t="shared" si="89"/>
        <v>-100</v>
      </c>
      <c r="D336" s="3">
        <v>60.1170000000015</v>
      </c>
      <c r="E336" s="3">
        <v>60</v>
      </c>
      <c r="F336" s="20">
        <f t="shared" si="97"/>
      </c>
      <c r="G336" s="20">
        <f t="shared" si="98"/>
      </c>
      <c r="H336" s="20">
        <f t="shared" si="99"/>
      </c>
      <c r="I336" s="21">
        <f t="shared" si="100"/>
        <v>39.9876923071772</v>
      </c>
      <c r="J336" s="21">
        <f t="shared" si="88"/>
        <v>34.15007299232381</v>
      </c>
      <c r="K336" s="21">
        <f t="shared" si="87"/>
        <v>48.232577318840654</v>
      </c>
      <c r="L336" s="25">
        <f t="shared" si="90"/>
        <v>4.443076923020091</v>
      </c>
      <c r="M336" s="25">
        <f t="shared" si="91"/>
        <v>3.7944525547030756</v>
      </c>
      <c r="N336" s="25">
        <f t="shared" si="92"/>
        <v>5.359175257649275</v>
      </c>
      <c r="O336" s="18">
        <f t="shared" si="93"/>
        <v>-48.72556095018302</v>
      </c>
      <c r="P336" s="18">
        <f t="shared" si="94"/>
        <v>48.72556095018302</v>
      </c>
      <c r="Q336" s="30">
        <f t="shared" si="95"/>
        <v>-699.9999999999183</v>
      </c>
      <c r="R336" s="30">
        <f t="shared" si="101"/>
        <v>-699.9999999998977</v>
      </c>
      <c r="S336" s="30">
        <f t="shared" si="102"/>
        <v>-699.9999999999472</v>
      </c>
    </row>
    <row r="337" spans="1:19" ht="12.75">
      <c r="A337" s="19">
        <f t="shared" si="96"/>
        <v>39.648813558813984</v>
      </c>
      <c r="B337" s="3">
        <f t="shared" si="86"/>
        <v>0.11800000000150135</v>
      </c>
      <c r="C337" s="3">
        <f t="shared" si="89"/>
        <v>-100</v>
      </c>
      <c r="D337" s="3">
        <v>60.1180000000015</v>
      </c>
      <c r="E337" s="3">
        <v>60</v>
      </c>
      <c r="F337" s="20">
        <f t="shared" si="97"/>
      </c>
      <c r="G337" s="20">
        <f t="shared" si="98"/>
      </c>
      <c r="H337" s="20">
        <f t="shared" si="99"/>
      </c>
      <c r="I337" s="21">
        <f t="shared" si="100"/>
        <v>39.648813558813984</v>
      </c>
      <c r="J337" s="21">
        <f t="shared" si="88"/>
        <v>33.9026086952795</v>
      </c>
      <c r="K337" s="21">
        <f t="shared" si="87"/>
        <v>47.74040816253113</v>
      </c>
      <c r="L337" s="25">
        <f t="shared" si="90"/>
        <v>4.405423728757508</v>
      </c>
      <c r="M337" s="25">
        <f t="shared" si="91"/>
        <v>3.766956521698149</v>
      </c>
      <c r="N337" s="25">
        <f t="shared" si="92"/>
        <v>5.304489795837104</v>
      </c>
      <c r="O337" s="18">
        <f t="shared" si="93"/>
        <v>-48.72556095018302</v>
      </c>
      <c r="P337" s="18">
        <f t="shared" si="94"/>
        <v>48.72556095018302</v>
      </c>
      <c r="Q337" s="30">
        <f t="shared" si="95"/>
        <v>-699.9999999999183</v>
      </c>
      <c r="R337" s="30">
        <f t="shared" si="101"/>
        <v>-699.9999999998979</v>
      </c>
      <c r="S337" s="30">
        <f t="shared" si="102"/>
        <v>-699.999999999947</v>
      </c>
    </row>
    <row r="338" spans="1:19" ht="12.75">
      <c r="A338" s="19">
        <f t="shared" si="96"/>
        <v>39.31563025160203</v>
      </c>
      <c r="B338" s="3">
        <f t="shared" si="86"/>
        <v>0.11900000000149902</v>
      </c>
      <c r="C338" s="3">
        <f t="shared" si="89"/>
        <v>-100</v>
      </c>
      <c r="D338" s="3">
        <v>60.1190000000015</v>
      </c>
      <c r="E338" s="3">
        <v>60</v>
      </c>
      <c r="F338" s="20">
        <f t="shared" si="97"/>
      </c>
      <c r="G338" s="20">
        <f t="shared" si="98"/>
      </c>
      <c r="H338" s="20">
        <f t="shared" si="99"/>
      </c>
      <c r="I338" s="21">
        <f t="shared" si="100"/>
        <v>39.31563025160203</v>
      </c>
      <c r="J338" s="21">
        <f t="shared" si="88"/>
        <v>33.658705035604434</v>
      </c>
      <c r="K338" s="21">
        <f t="shared" si="87"/>
        <v>47.258181817463466</v>
      </c>
      <c r="L338" s="25">
        <f t="shared" si="90"/>
        <v>4.36840336128951</v>
      </c>
      <c r="M338" s="25">
        <f t="shared" si="91"/>
        <v>3.739856115067582</v>
      </c>
      <c r="N338" s="25">
        <f t="shared" si="92"/>
        <v>5.250909090829585</v>
      </c>
      <c r="O338" s="18">
        <f t="shared" si="93"/>
        <v>-48.72556095018302</v>
      </c>
      <c r="P338" s="18">
        <f t="shared" si="94"/>
        <v>48.72556095018302</v>
      </c>
      <c r="Q338" s="30">
        <f t="shared" si="95"/>
        <v>-699.9999999999183</v>
      </c>
      <c r="R338" s="30">
        <f t="shared" si="101"/>
        <v>-699.999999999898</v>
      </c>
      <c r="S338" s="30">
        <f t="shared" si="102"/>
        <v>-699.9999999999467</v>
      </c>
    </row>
    <row r="339" spans="1:19" ht="12.75">
      <c r="A339" s="19">
        <f t="shared" si="96"/>
        <v>38.987999999510194</v>
      </c>
      <c r="B339" s="3">
        <f t="shared" si="86"/>
        <v>0.12000000000149669</v>
      </c>
      <c r="C339" s="3">
        <f t="shared" si="89"/>
        <v>-100</v>
      </c>
      <c r="D339" s="3">
        <v>60.1200000000015</v>
      </c>
      <c r="E339" s="3">
        <v>60</v>
      </c>
      <c r="F339" s="20">
        <f t="shared" si="97"/>
      </c>
      <c r="G339" s="20">
        <f t="shared" si="98"/>
      </c>
      <c r="H339" s="20">
        <f t="shared" si="99"/>
      </c>
      <c r="I339" s="21">
        <f t="shared" si="100"/>
        <v>38.987999999510194</v>
      </c>
      <c r="J339" s="21">
        <f t="shared" si="88"/>
        <v>33.41828571392468</v>
      </c>
      <c r="K339" s="21">
        <f t="shared" si="87"/>
        <v>46.78559999929699</v>
      </c>
      <c r="L339" s="25">
        <f t="shared" si="90"/>
        <v>4.33199999994597</v>
      </c>
      <c r="M339" s="25">
        <f t="shared" si="91"/>
        <v>3.713142857103162</v>
      </c>
      <c r="N339" s="25">
        <f t="shared" si="92"/>
        <v>5.198399999922197</v>
      </c>
      <c r="O339" s="18">
        <f t="shared" si="93"/>
        <v>-48.72556095018302</v>
      </c>
      <c r="P339" s="18">
        <f t="shared" si="94"/>
        <v>48.72556095018302</v>
      </c>
      <c r="Q339" s="30">
        <f t="shared" si="95"/>
        <v>-699.9999999999183</v>
      </c>
      <c r="R339" s="30">
        <f t="shared" si="101"/>
        <v>-699.9999999998983</v>
      </c>
      <c r="S339" s="30">
        <f t="shared" si="102"/>
        <v>-699.9999999999463</v>
      </c>
    </row>
    <row r="340" spans="1:19" ht="12.75">
      <c r="A340" s="19">
        <f t="shared" si="96"/>
        <v>38.665785123483644</v>
      </c>
      <c r="B340" s="3">
        <f aca="true" t="shared" si="103" ref="B340:B403">+D340-E340</f>
        <v>0.12100000000150146</v>
      </c>
      <c r="C340" s="3">
        <f t="shared" si="89"/>
        <v>-100</v>
      </c>
      <c r="D340" s="3">
        <v>60.1210000000015</v>
      </c>
      <c r="E340" s="3">
        <v>60</v>
      </c>
      <c r="F340" s="20">
        <f t="shared" si="97"/>
      </c>
      <c r="G340" s="20">
        <f t="shared" si="98"/>
      </c>
      <c r="H340" s="20">
        <f t="shared" si="99"/>
      </c>
      <c r="I340" s="21">
        <f t="shared" si="100"/>
        <v>38.665785123483644</v>
      </c>
      <c r="J340" s="21">
        <f t="shared" si="88"/>
        <v>33.1812765953876</v>
      </c>
      <c r="K340" s="21">
        <f t="shared" si="87"/>
        <v>46.32237623693238</v>
      </c>
      <c r="L340" s="25">
        <f t="shared" si="90"/>
        <v>4.296198347054128</v>
      </c>
      <c r="M340" s="25">
        <f t="shared" si="91"/>
        <v>3.686808510599039</v>
      </c>
      <c r="N340" s="25">
        <f t="shared" si="92"/>
        <v>5.146930692992794</v>
      </c>
      <c r="O340" s="18">
        <f t="shared" si="93"/>
        <v>-48.72556095018302</v>
      </c>
      <c r="P340" s="18">
        <f t="shared" si="94"/>
        <v>48.72556095018302</v>
      </c>
      <c r="Q340" s="30">
        <f t="shared" si="95"/>
        <v>-699.9999999999183</v>
      </c>
      <c r="R340" s="30">
        <f t="shared" si="101"/>
        <v>-699.9999999998983</v>
      </c>
      <c r="S340" s="30">
        <f t="shared" si="102"/>
        <v>-699.9999999999462</v>
      </c>
    </row>
    <row r="341" spans="1:19" ht="12.75">
      <c r="A341" s="19">
        <f t="shared" si="96"/>
        <v>38.34885245854169</v>
      </c>
      <c r="B341" s="3">
        <f t="shared" si="103"/>
        <v>0.12200000000149913</v>
      </c>
      <c r="C341" s="3">
        <f t="shared" si="89"/>
        <v>-100</v>
      </c>
      <c r="D341" s="3">
        <v>60.1220000000015</v>
      </c>
      <c r="E341" s="3">
        <v>60</v>
      </c>
      <c r="F341" s="20">
        <f t="shared" si="97"/>
      </c>
      <c r="G341" s="20">
        <f t="shared" si="98"/>
      </c>
      <c r="H341" s="20">
        <f t="shared" si="99"/>
      </c>
      <c r="I341" s="21">
        <f t="shared" si="100"/>
        <v>38.34885245854169</v>
      </c>
      <c r="J341" s="21">
        <f t="shared" si="88"/>
        <v>32.947605633451275</v>
      </c>
      <c r="K341" s="21">
        <f t="shared" si="87"/>
        <v>45.868235293440755</v>
      </c>
      <c r="L341" s="25">
        <f t="shared" si="90"/>
        <v>4.260983606505019</v>
      </c>
      <c r="M341" s="25">
        <f t="shared" si="91"/>
        <v>3.660845070383887</v>
      </c>
      <c r="N341" s="25">
        <f t="shared" si="92"/>
        <v>5.09647058816039</v>
      </c>
      <c r="O341" s="18">
        <f t="shared" si="93"/>
        <v>-48.72556095018302</v>
      </c>
      <c r="P341" s="18">
        <f t="shared" si="94"/>
        <v>48.72556095018302</v>
      </c>
      <c r="Q341" s="30">
        <f t="shared" si="95"/>
        <v>-699.9999999999183</v>
      </c>
      <c r="R341" s="30">
        <f t="shared" si="101"/>
        <v>-699.9999999998986</v>
      </c>
      <c r="S341" s="30">
        <f t="shared" si="102"/>
        <v>-699.9999999999458</v>
      </c>
    </row>
    <row r="342" spans="1:19" ht="12.75">
      <c r="A342" s="19">
        <f t="shared" si="96"/>
        <v>38.03707317026539</v>
      </c>
      <c r="B342" s="3">
        <f t="shared" si="103"/>
        <v>0.1230000000014968</v>
      </c>
      <c r="C342" s="3">
        <f t="shared" si="89"/>
        <v>-100</v>
      </c>
      <c r="D342" s="3">
        <v>60.1230000000015</v>
      </c>
      <c r="E342" s="3">
        <v>60</v>
      </c>
      <c r="F342" s="20">
        <f t="shared" si="97"/>
      </c>
      <c r="G342" s="20">
        <f t="shared" si="98"/>
      </c>
      <c r="H342" s="20">
        <f t="shared" si="99"/>
      </c>
      <c r="I342" s="21">
        <f t="shared" si="100"/>
        <v>38.03707317026539</v>
      </c>
      <c r="J342" s="21">
        <f t="shared" si="88"/>
        <v>32.71720279685666</v>
      </c>
      <c r="K342" s="21">
        <f t="shared" si="87"/>
        <v>45.4229126206964</v>
      </c>
      <c r="L342" s="25">
        <f t="shared" si="90"/>
        <v>4.2263414633632035</v>
      </c>
      <c r="M342" s="25">
        <f t="shared" si="91"/>
        <v>3.6352447552067053</v>
      </c>
      <c r="N342" s="25">
        <f t="shared" si="92"/>
        <v>5.046990291188793</v>
      </c>
      <c r="O342" s="18">
        <f t="shared" si="93"/>
        <v>-48.72556095018302</v>
      </c>
      <c r="P342" s="18">
        <f t="shared" si="94"/>
        <v>48.72556095018302</v>
      </c>
      <c r="Q342" s="30">
        <f t="shared" si="95"/>
        <v>-699.9999999999183</v>
      </c>
      <c r="R342" s="30">
        <f t="shared" si="101"/>
        <v>-699.9999999998986</v>
      </c>
      <c r="S342" s="30">
        <f t="shared" si="102"/>
        <v>-699.9999999999457</v>
      </c>
    </row>
    <row r="343" spans="1:19" ht="12.75">
      <c r="A343" s="19">
        <f t="shared" si="96"/>
        <v>37.73032258018485</v>
      </c>
      <c r="B343" s="3">
        <f t="shared" si="103"/>
        <v>0.12400000000150158</v>
      </c>
      <c r="C343" s="3">
        <f t="shared" si="89"/>
        <v>-100</v>
      </c>
      <c r="D343" s="3">
        <v>60.1240000000015</v>
      </c>
      <c r="E343" s="3">
        <v>60</v>
      </c>
      <c r="F343" s="20">
        <f t="shared" si="97"/>
      </c>
      <c r="G343" s="20">
        <f t="shared" si="98"/>
      </c>
      <c r="H343" s="20">
        <f t="shared" si="99"/>
      </c>
      <c r="I343" s="21">
        <f t="shared" si="100"/>
        <v>37.73032258018485</v>
      </c>
      <c r="J343" s="21">
        <f t="shared" si="88"/>
        <v>32.48999999965756</v>
      </c>
      <c r="K343" s="21">
        <f t="shared" si="87"/>
        <v>44.986153845501605</v>
      </c>
      <c r="L343" s="25">
        <f t="shared" si="90"/>
        <v>4.192258064465363</v>
      </c>
      <c r="M343" s="25">
        <f t="shared" si="91"/>
        <v>3.609999999962357</v>
      </c>
      <c r="N343" s="25">
        <f t="shared" si="92"/>
        <v>4.99846153838937</v>
      </c>
      <c r="O343" s="18">
        <f t="shared" si="93"/>
        <v>-48.72556095018302</v>
      </c>
      <c r="P343" s="18">
        <f t="shared" si="94"/>
        <v>48.72556095018302</v>
      </c>
      <c r="Q343" s="30">
        <f t="shared" si="95"/>
        <v>-699.9999999999183</v>
      </c>
      <c r="R343" s="30">
        <f t="shared" si="101"/>
        <v>-699.9999999998989</v>
      </c>
      <c r="S343" s="30">
        <f t="shared" si="102"/>
        <v>-699.9999999999453</v>
      </c>
    </row>
    <row r="344" spans="1:19" ht="12.75">
      <c r="A344" s="19">
        <f t="shared" si="96"/>
        <v>37.4284799995477</v>
      </c>
      <c r="B344" s="3">
        <f t="shared" si="103"/>
        <v>0.12500000000149925</v>
      </c>
      <c r="C344" s="3">
        <f t="shared" si="89"/>
        <v>-100</v>
      </c>
      <c r="D344" s="3">
        <v>60.1250000000015</v>
      </c>
      <c r="E344" s="3">
        <v>60</v>
      </c>
      <c r="F344" s="20">
        <f t="shared" si="97"/>
      </c>
      <c r="G344" s="20">
        <f t="shared" si="98"/>
      </c>
      <c r="H344" s="20">
        <f t="shared" si="99"/>
      </c>
      <c r="I344" s="21">
        <f t="shared" si="100"/>
        <v>37.4284799995477</v>
      </c>
      <c r="J344" s="21">
        <f t="shared" si="88"/>
        <v>32.265931034145524</v>
      </c>
      <c r="K344" s="21">
        <f t="shared" si="87"/>
        <v>44.55771428507536</v>
      </c>
      <c r="L344" s="25">
        <f t="shared" si="90"/>
        <v>4.1587199999501205</v>
      </c>
      <c r="M344" s="25">
        <f t="shared" si="91"/>
        <v>3.5851034482387942</v>
      </c>
      <c r="N344" s="25">
        <f t="shared" si="92"/>
        <v>4.950857142786453</v>
      </c>
      <c r="O344" s="18">
        <f t="shared" si="93"/>
        <v>-48.72556095018302</v>
      </c>
      <c r="P344" s="18">
        <f t="shared" si="94"/>
        <v>48.72556095018302</v>
      </c>
      <c r="Q344" s="30">
        <f t="shared" si="95"/>
        <v>-699.9999999999183</v>
      </c>
      <c r="R344" s="30">
        <f t="shared" si="101"/>
        <v>-699.9999999998989</v>
      </c>
      <c r="S344" s="30">
        <f t="shared" si="102"/>
        <v>-699.9999999999451</v>
      </c>
    </row>
    <row r="345" spans="1:19" ht="12.75">
      <c r="A345" s="19">
        <f t="shared" si="96"/>
        <v>37.13142857095267</v>
      </c>
      <c r="B345" s="3">
        <f t="shared" si="103"/>
        <v>0.1260000000016035</v>
      </c>
      <c r="C345" s="3">
        <f t="shared" si="89"/>
        <v>-100</v>
      </c>
      <c r="D345" s="3">
        <v>60.1260000000016</v>
      </c>
      <c r="E345" s="3">
        <v>60</v>
      </c>
      <c r="F345" s="20">
        <f t="shared" si="97"/>
      </c>
      <c r="G345" s="20">
        <f t="shared" si="98"/>
      </c>
      <c r="H345" s="20">
        <f t="shared" si="99"/>
      </c>
      <c r="I345" s="21">
        <f t="shared" si="100"/>
        <v>37.13142857095267</v>
      </c>
      <c r="J345" s="21">
        <f t="shared" si="88"/>
        <v>32.04493150649378</v>
      </c>
      <c r="K345" s="21">
        <f t="shared" si="87"/>
        <v>44.13735848989566</v>
      </c>
      <c r="L345" s="25">
        <f t="shared" si="90"/>
        <v>4.125714285661782</v>
      </c>
      <c r="M345" s="25">
        <f t="shared" si="91"/>
        <v>3.560547945166375</v>
      </c>
      <c r="N345" s="25">
        <f t="shared" si="92"/>
        <v>4.90415094332204</v>
      </c>
      <c r="O345" s="18">
        <f t="shared" si="93"/>
        <v>-48.72556095018302</v>
      </c>
      <c r="P345" s="18">
        <f t="shared" si="94"/>
        <v>48.72556095018302</v>
      </c>
      <c r="Q345" s="30">
        <f t="shared" si="95"/>
        <v>-699.9999999999183</v>
      </c>
      <c r="R345" s="30">
        <f t="shared" si="101"/>
        <v>-699.999999999899</v>
      </c>
      <c r="S345" s="30">
        <f t="shared" si="102"/>
        <v>-699.999999999945</v>
      </c>
    </row>
    <row r="346" spans="1:19" ht="12.75">
      <c r="A346" s="19">
        <f t="shared" si="96"/>
        <v>36.839055117642445</v>
      </c>
      <c r="B346" s="3">
        <f t="shared" si="103"/>
        <v>0.12700000000160117</v>
      </c>
      <c r="C346" s="3">
        <f t="shared" si="89"/>
        <v>-100</v>
      </c>
      <c r="D346" s="3">
        <v>60.1270000000016</v>
      </c>
      <c r="E346" s="3">
        <v>60</v>
      </c>
      <c r="F346" s="20">
        <f t="shared" si="97"/>
      </c>
      <c r="G346" s="20">
        <f t="shared" si="98"/>
      </c>
      <c r="H346" s="20">
        <f t="shared" si="99"/>
      </c>
      <c r="I346" s="21">
        <f t="shared" si="100"/>
        <v>36.839055117642445</v>
      </c>
      <c r="J346" s="21">
        <f t="shared" si="88"/>
        <v>31.826938775159977</v>
      </c>
      <c r="K346" s="21">
        <f t="shared" si="87"/>
        <v>43.72485981242713</v>
      </c>
      <c r="L346" s="25">
        <f t="shared" si="90"/>
        <v>4.093228346405088</v>
      </c>
      <c r="M346" s="25">
        <f t="shared" si="91"/>
        <v>3.536326530573727</v>
      </c>
      <c r="N346" s="25">
        <f t="shared" si="92"/>
        <v>4.858317756936646</v>
      </c>
      <c r="O346" s="18">
        <f t="shared" si="93"/>
        <v>-48.72556095018302</v>
      </c>
      <c r="P346" s="18">
        <f t="shared" si="94"/>
        <v>48.72556095018302</v>
      </c>
      <c r="Q346" s="30">
        <f t="shared" si="95"/>
        <v>-699.9999999999183</v>
      </c>
      <c r="R346" s="30">
        <f t="shared" si="101"/>
        <v>-699.9999999998993</v>
      </c>
      <c r="S346" s="30">
        <f t="shared" si="102"/>
        <v>-699.9999999999447</v>
      </c>
    </row>
    <row r="347" spans="1:19" ht="12.75">
      <c r="A347" s="19">
        <f t="shared" si="96"/>
        <v>36.55124999954013</v>
      </c>
      <c r="B347" s="3">
        <f t="shared" si="103"/>
        <v>0.12800000000159883</v>
      </c>
      <c r="C347" s="3">
        <f t="shared" si="89"/>
        <v>-100</v>
      </c>
      <c r="D347" s="3">
        <v>60.1280000000016</v>
      </c>
      <c r="E347" s="3">
        <v>60</v>
      </c>
      <c r="F347" s="20">
        <f t="shared" si="97"/>
      </c>
      <c r="G347" s="20">
        <f t="shared" si="98"/>
      </c>
      <c r="H347" s="20">
        <f t="shared" si="99"/>
      </c>
      <c r="I347" s="21">
        <f t="shared" si="100"/>
        <v>36.55124999954013</v>
      </c>
      <c r="J347" s="21">
        <f t="shared" si="88"/>
        <v>31.61189189154686</v>
      </c>
      <c r="K347" s="21">
        <f t="shared" si="87"/>
        <v>43.31999999935602</v>
      </c>
      <c r="L347" s="25">
        <f t="shared" si="90"/>
        <v>4.061249999949272</v>
      </c>
      <c r="M347" s="25">
        <f t="shared" si="91"/>
        <v>3.512432432394488</v>
      </c>
      <c r="N347" s="25">
        <f t="shared" si="92"/>
        <v>4.813333333262078</v>
      </c>
      <c r="O347" s="18">
        <f t="shared" si="93"/>
        <v>-48.72556095018302</v>
      </c>
      <c r="P347" s="18">
        <f t="shared" si="94"/>
        <v>48.72556095018302</v>
      </c>
      <c r="Q347" s="30">
        <f t="shared" si="95"/>
        <v>-699.9999999999183</v>
      </c>
      <c r="R347" s="30">
        <f t="shared" si="101"/>
        <v>-699.9999999998993</v>
      </c>
      <c r="S347" s="30">
        <f t="shared" si="102"/>
        <v>-699.9999999999444</v>
      </c>
    </row>
    <row r="348" spans="1:19" ht="12.75">
      <c r="A348" s="19">
        <f t="shared" si="96"/>
        <v>36.26790697629205</v>
      </c>
      <c r="B348" s="3">
        <f t="shared" si="103"/>
        <v>0.1290000000015965</v>
      </c>
      <c r="C348" s="3">
        <f t="shared" si="89"/>
        <v>-100</v>
      </c>
      <c r="D348" s="3">
        <v>60.1290000000016</v>
      </c>
      <c r="E348" s="3">
        <v>60</v>
      </c>
      <c r="F348" s="20">
        <f t="shared" si="97"/>
      </c>
      <c r="G348" s="20">
        <f t="shared" si="98"/>
      </c>
      <c r="H348" s="20">
        <f t="shared" si="99"/>
      </c>
      <c r="I348" s="21">
        <f t="shared" si="100"/>
        <v>36.26790697629205</v>
      </c>
      <c r="J348" s="21">
        <f t="shared" si="88"/>
        <v>31.39973154328422</v>
      </c>
      <c r="K348" s="21">
        <f t="shared" si="87"/>
        <v>42.922568806708114</v>
      </c>
      <c r="L348" s="25">
        <f t="shared" si="90"/>
        <v>4.029767441810593</v>
      </c>
      <c r="M348" s="25">
        <f t="shared" si="91"/>
        <v>3.4888590603653027</v>
      </c>
      <c r="N348" s="25">
        <f t="shared" si="92"/>
        <v>4.7691743118567524</v>
      </c>
      <c r="O348" s="18">
        <f t="shared" si="93"/>
        <v>-48.72556095018302</v>
      </c>
      <c r="P348" s="18">
        <f t="shared" si="94"/>
        <v>48.72556095018302</v>
      </c>
      <c r="Q348" s="30">
        <f t="shared" si="95"/>
        <v>-699.9999999999183</v>
      </c>
      <c r="R348" s="30">
        <f t="shared" si="101"/>
        <v>-699.9999999998995</v>
      </c>
      <c r="S348" s="30">
        <f t="shared" si="102"/>
        <v>-699.9999999999442</v>
      </c>
    </row>
    <row r="349" spans="1:19" ht="12.75">
      <c r="A349" s="19">
        <f t="shared" si="96"/>
        <v>35.988923076476524</v>
      </c>
      <c r="B349" s="3">
        <f t="shared" si="103"/>
        <v>0.13000000000160128</v>
      </c>
      <c r="C349" s="3">
        <f t="shared" si="89"/>
        <v>-100</v>
      </c>
      <c r="D349" s="3">
        <v>60.1300000000016</v>
      </c>
      <c r="E349" s="3">
        <v>60</v>
      </c>
      <c r="F349" s="20">
        <f t="shared" si="97"/>
      </c>
      <c r="G349" s="20">
        <f t="shared" si="98"/>
      </c>
      <c r="H349" s="20">
        <f t="shared" si="99"/>
      </c>
      <c r="I349" s="21">
        <f t="shared" si="100"/>
        <v>35.988923076476524</v>
      </c>
      <c r="J349" s="21">
        <f t="shared" si="88"/>
        <v>31.190399999663562</v>
      </c>
      <c r="K349" s="21">
        <f t="shared" si="87"/>
        <v>42.532363635741845</v>
      </c>
      <c r="L349" s="25">
        <f t="shared" si="90"/>
        <v>3.9987692307199763</v>
      </c>
      <c r="M349" s="25">
        <f t="shared" si="91"/>
        <v>3.4655999999630045</v>
      </c>
      <c r="N349" s="25">
        <f t="shared" si="92"/>
        <v>4.725818181749388</v>
      </c>
      <c r="O349" s="18">
        <f t="shared" si="93"/>
        <v>-48.72556095018302</v>
      </c>
      <c r="P349" s="18">
        <f t="shared" si="94"/>
        <v>48.72556095018302</v>
      </c>
      <c r="Q349" s="30">
        <f t="shared" si="95"/>
        <v>-699.9999999999183</v>
      </c>
      <c r="R349" s="30">
        <f t="shared" si="101"/>
        <v>-699.9999999998996</v>
      </c>
      <c r="S349" s="30">
        <f t="shared" si="102"/>
        <v>-699.9999999999438</v>
      </c>
    </row>
    <row r="350" spans="1:19" ht="12.75">
      <c r="A350" s="19">
        <f t="shared" si="96"/>
        <v>35.71419847284329</v>
      </c>
      <c r="B350" s="3">
        <f t="shared" si="103"/>
        <v>0.13100000000159895</v>
      </c>
      <c r="C350" s="3">
        <f t="shared" si="89"/>
        <v>-100</v>
      </c>
      <c r="D350" s="3">
        <v>60.1310000000016</v>
      </c>
      <c r="E350" s="3">
        <v>60</v>
      </c>
      <c r="F350" s="20">
        <f t="shared" si="97"/>
      </c>
      <c r="G350" s="20">
        <f t="shared" si="98"/>
      </c>
      <c r="H350" s="20">
        <f t="shared" si="99"/>
      </c>
      <c r="I350" s="21">
        <f t="shared" si="100"/>
        <v>35.71419847284329</v>
      </c>
      <c r="J350" s="21">
        <f t="shared" si="88"/>
        <v>30.98384105927111</v>
      </c>
      <c r="K350" s="21">
        <f t="shared" si="87"/>
        <v>42.149189188579406</v>
      </c>
      <c r="L350" s="25">
        <f t="shared" si="90"/>
        <v>3.968244274760725</v>
      </c>
      <c r="M350" s="25">
        <f t="shared" si="91"/>
        <v>3.4426490065860627</v>
      </c>
      <c r="N350" s="25">
        <f t="shared" si="92"/>
        <v>4.683243243175782</v>
      </c>
      <c r="O350" s="18">
        <f t="shared" si="93"/>
        <v>-48.72556095018302</v>
      </c>
      <c r="P350" s="18">
        <f t="shared" si="94"/>
        <v>48.72556095018302</v>
      </c>
      <c r="Q350" s="30">
        <f t="shared" si="95"/>
        <v>-699.9999999999183</v>
      </c>
      <c r="R350" s="30">
        <f t="shared" si="101"/>
        <v>-699.9999999998996</v>
      </c>
      <c r="S350" s="30">
        <f t="shared" si="102"/>
        <v>-699.9999999999438</v>
      </c>
    </row>
    <row r="351" spans="1:19" ht="12.75">
      <c r="A351" s="19">
        <f t="shared" si="96"/>
        <v>35.44363636320444</v>
      </c>
      <c r="B351" s="3">
        <f t="shared" si="103"/>
        <v>0.13200000000159662</v>
      </c>
      <c r="C351" s="3">
        <f t="shared" si="89"/>
        <v>-100</v>
      </c>
      <c r="D351" s="3">
        <v>60.1320000000016</v>
      </c>
      <c r="E351" s="3">
        <v>60</v>
      </c>
      <c r="F351" s="20">
        <f t="shared" si="97"/>
      </c>
      <c r="G351" s="20">
        <f t="shared" si="98"/>
      </c>
      <c r="H351" s="20">
        <f t="shared" si="99"/>
      </c>
      <c r="I351" s="21">
        <f t="shared" si="100"/>
        <v>35.44363636320444</v>
      </c>
      <c r="J351" s="21">
        <f t="shared" si="88"/>
        <v>30.779999999673265</v>
      </c>
      <c r="K351" s="21">
        <f t="shared" si="87"/>
        <v>41.772857142259035</v>
      </c>
      <c r="L351" s="25">
        <f t="shared" si="90"/>
        <v>3.9381818181341837</v>
      </c>
      <c r="M351" s="25">
        <f t="shared" si="91"/>
        <v>3.4199999999640767</v>
      </c>
      <c r="N351" s="25">
        <f t="shared" si="92"/>
        <v>4.641428571362406</v>
      </c>
      <c r="O351" s="18">
        <f t="shared" si="93"/>
        <v>-48.72556095018302</v>
      </c>
      <c r="P351" s="18">
        <f t="shared" si="94"/>
        <v>48.72556095018302</v>
      </c>
      <c r="Q351" s="30">
        <f t="shared" si="95"/>
        <v>-699.9999999999183</v>
      </c>
      <c r="R351" s="30">
        <f t="shared" si="101"/>
        <v>-699.9999999998998</v>
      </c>
      <c r="S351" s="30">
        <f t="shared" si="102"/>
        <v>-699.9999999999435</v>
      </c>
    </row>
    <row r="352" spans="1:19" ht="12.75">
      <c r="A352" s="19">
        <f t="shared" si="96"/>
        <v>35.17714285671612</v>
      </c>
      <c r="B352" s="3">
        <f t="shared" si="103"/>
        <v>0.1330000000016014</v>
      </c>
      <c r="C352" s="3">
        <f t="shared" si="89"/>
        <v>-100</v>
      </c>
      <c r="D352" s="3">
        <v>60.1330000000016</v>
      </c>
      <c r="E352" s="3">
        <v>60</v>
      </c>
      <c r="F352" s="20">
        <f t="shared" si="97"/>
      </c>
      <c r="G352" s="20">
        <f t="shared" si="98"/>
      </c>
      <c r="H352" s="20">
        <f t="shared" si="99"/>
      </c>
      <c r="I352" s="21">
        <f t="shared" si="100"/>
        <v>35.17714285671612</v>
      </c>
      <c r="J352" s="21">
        <f t="shared" si="88"/>
        <v>30.578823529088314</v>
      </c>
      <c r="K352" s="21">
        <f t="shared" si="87"/>
        <v>41.40318584011861</v>
      </c>
      <c r="L352" s="25">
        <f t="shared" si="90"/>
        <v>3.9085714285243673</v>
      </c>
      <c r="M352" s="25">
        <f t="shared" si="91"/>
        <v>3.397647058787968</v>
      </c>
      <c r="N352" s="25">
        <f t="shared" si="92"/>
        <v>4.600353982235691</v>
      </c>
      <c r="O352" s="18">
        <f t="shared" si="93"/>
        <v>-48.72556095018302</v>
      </c>
      <c r="P352" s="18">
        <f t="shared" si="94"/>
        <v>48.72556095018302</v>
      </c>
      <c r="Q352" s="30">
        <f t="shared" si="95"/>
        <v>-699.9999999999183</v>
      </c>
      <c r="R352" s="30">
        <f t="shared" si="101"/>
        <v>-699.9999999999</v>
      </c>
      <c r="S352" s="30">
        <f t="shared" si="102"/>
        <v>-699.9999999999432</v>
      </c>
    </row>
    <row r="353" spans="1:19" ht="12.75">
      <c r="A353" s="19">
        <f t="shared" si="96"/>
        <v>34.91462686525183</v>
      </c>
      <c r="B353" s="3">
        <f t="shared" si="103"/>
        <v>0.13400000000159906</v>
      </c>
      <c r="C353" s="3">
        <f t="shared" si="89"/>
        <v>-100</v>
      </c>
      <c r="D353" s="3">
        <v>60.1340000000016</v>
      </c>
      <c r="E353" s="3">
        <v>60</v>
      </c>
      <c r="F353" s="20">
        <f t="shared" si="97"/>
      </c>
      <c r="G353" s="20">
        <f t="shared" si="98"/>
      </c>
      <c r="H353" s="20">
        <f t="shared" si="99"/>
      </c>
      <c r="I353" s="21">
        <f t="shared" si="100"/>
        <v>34.91462686525183</v>
      </c>
      <c r="J353" s="21">
        <f t="shared" si="88"/>
        <v>30.380259739940918</v>
      </c>
      <c r="K353" s="21">
        <f t="shared" si="87"/>
        <v>41.039999999421745</v>
      </c>
      <c r="L353" s="25">
        <f t="shared" si="90"/>
        <v>3.8794029850283334</v>
      </c>
      <c r="M353" s="25">
        <f t="shared" si="91"/>
        <v>3.3755844155493655</v>
      </c>
      <c r="N353" s="25">
        <f t="shared" si="92"/>
        <v>4.559999999936037</v>
      </c>
      <c r="O353" s="18">
        <f t="shared" si="93"/>
        <v>-48.72556095018302</v>
      </c>
      <c r="P353" s="18">
        <f t="shared" si="94"/>
        <v>48.72556095018302</v>
      </c>
      <c r="Q353" s="30">
        <f t="shared" si="95"/>
        <v>-699.9999999999183</v>
      </c>
      <c r="R353" s="30">
        <f t="shared" si="101"/>
        <v>-699.9999999999002</v>
      </c>
      <c r="S353" s="30">
        <f t="shared" si="102"/>
        <v>-699.9999999999429</v>
      </c>
    </row>
    <row r="354" spans="1:19" ht="12.75">
      <c r="A354" s="19">
        <f t="shared" si="96"/>
        <v>34.65599999958696</v>
      </c>
      <c r="B354" s="3">
        <f t="shared" si="103"/>
        <v>0.13500000000159673</v>
      </c>
      <c r="C354" s="3">
        <f t="shared" si="89"/>
        <v>-100</v>
      </c>
      <c r="D354" s="3">
        <v>60.1350000000016</v>
      </c>
      <c r="E354" s="3">
        <v>60</v>
      </c>
      <c r="F354" s="20">
        <f t="shared" si="97"/>
      </c>
      <c r="G354" s="20">
        <f t="shared" si="98"/>
      </c>
      <c r="H354" s="20">
        <f t="shared" si="99"/>
      </c>
      <c r="I354" s="21">
        <f t="shared" si="100"/>
        <v>34.65599999958696</v>
      </c>
      <c r="J354" s="21">
        <f t="shared" si="88"/>
        <v>30.184258064201845</v>
      </c>
      <c r="K354" s="21">
        <f t="shared" si="87"/>
        <v>40.68313043421516</v>
      </c>
      <c r="L354" s="25">
        <f t="shared" si="90"/>
        <v>3.8506666666211227</v>
      </c>
      <c r="M354" s="25">
        <f t="shared" si="91"/>
        <v>3.3538064515783543</v>
      </c>
      <c r="N354" s="25">
        <f t="shared" si="92"/>
        <v>4.520347826024194</v>
      </c>
      <c r="O354" s="18">
        <f t="shared" si="93"/>
        <v>-48.72556095018302</v>
      </c>
      <c r="P354" s="18">
        <f t="shared" si="94"/>
        <v>48.72556095018302</v>
      </c>
      <c r="Q354" s="30">
        <f t="shared" si="95"/>
        <v>-699.9999999999183</v>
      </c>
      <c r="R354" s="30">
        <f t="shared" si="101"/>
        <v>-699.9999999999003</v>
      </c>
      <c r="S354" s="30">
        <f t="shared" si="102"/>
        <v>-699.9999999999428</v>
      </c>
    </row>
    <row r="355" spans="1:19" ht="12.75">
      <c r="A355" s="19">
        <f t="shared" si="96"/>
        <v>34.40117647018002</v>
      </c>
      <c r="B355" s="3">
        <f t="shared" si="103"/>
        <v>0.1360000000016015</v>
      </c>
      <c r="C355" s="3">
        <f t="shared" si="89"/>
        <v>-100</v>
      </c>
      <c r="D355" s="3">
        <v>60.1360000000016</v>
      </c>
      <c r="E355" s="3">
        <v>60</v>
      </c>
      <c r="F355" s="20">
        <f t="shared" si="97"/>
      </c>
      <c r="G355" s="20">
        <f t="shared" si="98"/>
      </c>
      <c r="H355" s="20">
        <f t="shared" si="99"/>
      </c>
      <c r="I355" s="21">
        <f t="shared" si="100"/>
        <v>34.40117647018002</v>
      </c>
      <c r="J355" s="21">
        <f t="shared" si="88"/>
        <v>29.990769230458028</v>
      </c>
      <c r="K355" s="21">
        <f t="shared" si="87"/>
        <v>40.33241379254405</v>
      </c>
      <c r="L355" s="25">
        <f t="shared" si="90"/>
        <v>3.82235294113146</v>
      </c>
      <c r="M355" s="25">
        <f t="shared" si="91"/>
        <v>3.332307692273483</v>
      </c>
      <c r="N355" s="25">
        <f t="shared" si="92"/>
        <v>4.481379310282958</v>
      </c>
      <c r="O355" s="18">
        <f t="shared" si="93"/>
        <v>-48.72556095018302</v>
      </c>
      <c r="P355" s="18">
        <f t="shared" si="94"/>
        <v>48.72556095018302</v>
      </c>
      <c r="Q355" s="30">
        <f t="shared" si="95"/>
        <v>-699.9999999999183</v>
      </c>
      <c r="R355" s="30">
        <f t="shared" si="101"/>
        <v>-699.9999999999003</v>
      </c>
      <c r="S355" s="30">
        <f t="shared" si="102"/>
        <v>-699.9999999999426</v>
      </c>
    </row>
    <row r="356" spans="1:19" ht="12.75">
      <c r="A356" s="19">
        <f t="shared" si="96"/>
        <v>34.15007299229901</v>
      </c>
      <c r="B356" s="3">
        <f t="shared" si="103"/>
        <v>0.13700000000159918</v>
      </c>
      <c r="C356" s="3">
        <f t="shared" si="89"/>
        <v>-100</v>
      </c>
      <c r="D356" s="3">
        <v>60.1370000000016</v>
      </c>
      <c r="E356" s="3">
        <v>60</v>
      </c>
      <c r="F356" s="20">
        <f t="shared" si="97"/>
      </c>
      <c r="G356" s="20">
        <f t="shared" si="98"/>
      </c>
      <c r="H356" s="20">
        <f t="shared" si="99"/>
      </c>
      <c r="I356" s="21">
        <f t="shared" si="100"/>
        <v>34.15007299229901</v>
      </c>
      <c r="J356" s="21">
        <f t="shared" si="88"/>
        <v>29.79974522262311</v>
      </c>
      <c r="K356" s="21">
        <f t="shared" si="87"/>
        <v>39.9876923071432</v>
      </c>
      <c r="L356" s="25">
        <f t="shared" si="90"/>
        <v>3.794452554700234</v>
      </c>
      <c r="M356" s="25">
        <f t="shared" si="91"/>
        <v>3.3110828025140453</v>
      </c>
      <c r="N356" s="25">
        <f t="shared" si="92"/>
        <v>4.4430769230161955</v>
      </c>
      <c r="O356" s="18">
        <f t="shared" si="93"/>
        <v>-48.72556095018302</v>
      </c>
      <c r="P356" s="18">
        <f t="shared" si="94"/>
        <v>48.72556095018302</v>
      </c>
      <c r="Q356" s="30">
        <f t="shared" si="95"/>
        <v>-699.9999999999183</v>
      </c>
      <c r="R356" s="30">
        <f t="shared" si="101"/>
        <v>-699.9999999999003</v>
      </c>
      <c r="S356" s="30">
        <f t="shared" si="102"/>
        <v>-699.9999999999425</v>
      </c>
    </row>
    <row r="357" spans="1:19" ht="12.75">
      <c r="A357" s="19">
        <f t="shared" si="96"/>
        <v>33.9026086952568</v>
      </c>
      <c r="B357" s="3">
        <f t="shared" si="103"/>
        <v>0.13800000000159685</v>
      </c>
      <c r="C357" s="3">
        <f t="shared" si="89"/>
        <v>-100</v>
      </c>
      <c r="D357" s="3">
        <v>60.1380000000016</v>
      </c>
      <c r="E357" s="3">
        <v>60</v>
      </c>
      <c r="F357" s="20">
        <f t="shared" si="97"/>
      </c>
      <c r="G357" s="20">
        <f t="shared" si="98"/>
      </c>
      <c r="H357" s="20">
        <f t="shared" si="99"/>
      </c>
      <c r="I357" s="21">
        <f t="shared" si="100"/>
        <v>33.9026086952568</v>
      </c>
      <c r="J357" s="21">
        <f t="shared" si="88"/>
        <v>29.611139240203794</v>
      </c>
      <c r="K357" s="21">
        <f t="shared" si="87"/>
        <v>39.64881355878294</v>
      </c>
      <c r="L357" s="25">
        <f t="shared" si="90"/>
        <v>3.7669565216955423</v>
      </c>
      <c r="M357" s="25">
        <f t="shared" si="91"/>
        <v>3.2901265822452292</v>
      </c>
      <c r="N357" s="25">
        <f t="shared" si="92"/>
        <v>4.405423728753942</v>
      </c>
      <c r="O357" s="18">
        <f t="shared" si="93"/>
        <v>-48.72556095018302</v>
      </c>
      <c r="P357" s="18">
        <f t="shared" si="94"/>
        <v>48.72556095018302</v>
      </c>
      <c r="Q357" s="30">
        <f t="shared" si="95"/>
        <v>-699.9999999999183</v>
      </c>
      <c r="R357" s="30">
        <f t="shared" si="101"/>
        <v>-699.9999999999005</v>
      </c>
      <c r="S357" s="30">
        <f t="shared" si="102"/>
        <v>-699.9999999999421</v>
      </c>
    </row>
    <row r="358" spans="1:19" ht="12.75">
      <c r="A358" s="19">
        <f t="shared" si="96"/>
        <v>33.65870503558035</v>
      </c>
      <c r="B358" s="3">
        <f t="shared" si="103"/>
        <v>0.13900000000160162</v>
      </c>
      <c r="C358" s="3">
        <f t="shared" si="89"/>
        <v>-100</v>
      </c>
      <c r="D358" s="3">
        <v>60.1390000000016</v>
      </c>
      <c r="E358" s="3">
        <v>60</v>
      </c>
      <c r="F358" s="20">
        <f t="shared" si="97"/>
      </c>
      <c r="G358" s="20">
        <f t="shared" si="98"/>
      </c>
      <c r="H358" s="20">
        <f t="shared" si="99"/>
      </c>
      <c r="I358" s="21">
        <f t="shared" si="100"/>
        <v>33.65870503558035</v>
      </c>
      <c r="J358" s="21">
        <f t="shared" si="88"/>
        <v>29.424905660077716</v>
      </c>
      <c r="K358" s="21">
        <f t="shared" si="87"/>
        <v>39.31563025156917</v>
      </c>
      <c r="L358" s="25">
        <f t="shared" si="90"/>
        <v>3.7398561150648217</v>
      </c>
      <c r="M358" s="25">
        <f t="shared" si="91"/>
        <v>3.2694339622312185</v>
      </c>
      <c r="N358" s="25">
        <f t="shared" si="92"/>
        <v>4.368403361285744</v>
      </c>
      <c r="O358" s="18">
        <f t="shared" si="93"/>
        <v>-48.72556095018302</v>
      </c>
      <c r="P358" s="18">
        <f t="shared" si="94"/>
        <v>48.72556095018302</v>
      </c>
      <c r="Q358" s="30">
        <f t="shared" si="95"/>
        <v>-699.9999999999183</v>
      </c>
      <c r="R358" s="30">
        <f t="shared" si="101"/>
        <v>-699.9999999999005</v>
      </c>
      <c r="S358" s="30">
        <f t="shared" si="102"/>
        <v>-699.9999999999421</v>
      </c>
    </row>
    <row r="359" spans="1:19" ht="12.75">
      <c r="A359" s="19">
        <f t="shared" si="96"/>
        <v>33.418285713900936</v>
      </c>
      <c r="B359" s="3">
        <f t="shared" si="103"/>
        <v>0.1400000000015993</v>
      </c>
      <c r="C359" s="3">
        <f t="shared" si="89"/>
        <v>-100</v>
      </c>
      <c r="D359" s="3">
        <v>60.1400000000016</v>
      </c>
      <c r="E359" s="3">
        <v>60</v>
      </c>
      <c r="F359" s="20">
        <f t="shared" si="97"/>
      </c>
      <c r="G359" s="20">
        <f t="shared" si="98"/>
      </c>
      <c r="H359" s="20">
        <f t="shared" si="99"/>
      </c>
      <c r="I359" s="21">
        <f t="shared" si="100"/>
        <v>33.418285713900936</v>
      </c>
      <c r="J359" s="21">
        <f t="shared" si="88"/>
        <v>29.2409999997045</v>
      </c>
      <c r="K359" s="21">
        <f t="shared" si="87"/>
        <v>38.98799999947788</v>
      </c>
      <c r="L359" s="25">
        <f t="shared" si="90"/>
        <v>3.7131428571004403</v>
      </c>
      <c r="M359" s="25">
        <f t="shared" si="91"/>
        <v>3.2489999999675248</v>
      </c>
      <c r="N359" s="25">
        <f t="shared" si="92"/>
        <v>4.3319999999422665</v>
      </c>
      <c r="O359" s="18">
        <f t="shared" si="93"/>
        <v>-48.72556095018302</v>
      </c>
      <c r="P359" s="18">
        <f t="shared" si="94"/>
        <v>48.72556095018302</v>
      </c>
      <c r="Q359" s="30">
        <f t="shared" si="95"/>
        <v>-699.9999999999183</v>
      </c>
      <c r="R359" s="30">
        <f t="shared" si="101"/>
        <v>-699.9999999999005</v>
      </c>
      <c r="S359" s="30">
        <f t="shared" si="102"/>
        <v>-699.9999999999418</v>
      </c>
    </row>
    <row r="360" spans="1:19" ht="12.75">
      <c r="A360" s="19">
        <f t="shared" si="96"/>
        <v>33.181276595365865</v>
      </c>
      <c r="B360" s="3">
        <f t="shared" si="103"/>
        <v>0.14100000000159696</v>
      </c>
      <c r="C360" s="3">
        <f t="shared" si="89"/>
        <v>-100</v>
      </c>
      <c r="D360" s="3">
        <v>60.1410000000016</v>
      </c>
      <c r="E360" s="3">
        <v>60</v>
      </c>
      <c r="F360" s="20">
        <f t="shared" si="97"/>
      </c>
      <c r="G360" s="20">
        <f t="shared" si="98"/>
      </c>
      <c r="H360" s="20">
        <f t="shared" si="99"/>
      </c>
      <c r="I360" s="21">
        <f t="shared" si="100"/>
        <v>33.181276595365865</v>
      </c>
      <c r="J360" s="21">
        <f t="shared" si="88"/>
        <v>29.05937888169614</v>
      </c>
      <c r="K360" s="21">
        <f t="shared" si="87"/>
        <v>38.66578512345413</v>
      </c>
      <c r="L360" s="25">
        <f t="shared" si="90"/>
        <v>3.6868085105965416</v>
      </c>
      <c r="M360" s="25">
        <f t="shared" si="91"/>
        <v>3.2288198757443713</v>
      </c>
      <c r="N360" s="25">
        <f t="shared" si="92"/>
        <v>4.296198347050737</v>
      </c>
      <c r="O360" s="18">
        <f t="shared" si="93"/>
        <v>-48.72556095018302</v>
      </c>
      <c r="P360" s="18">
        <f t="shared" si="94"/>
        <v>48.72556095018302</v>
      </c>
      <c r="Q360" s="30">
        <f t="shared" si="95"/>
        <v>-699.9999999999183</v>
      </c>
      <c r="R360" s="30">
        <f t="shared" si="101"/>
        <v>-699.9999999999008</v>
      </c>
      <c r="S360" s="30">
        <f t="shared" si="102"/>
        <v>-699.9999999999416</v>
      </c>
    </row>
    <row r="361" spans="1:19" ht="12.75">
      <c r="A361" s="19">
        <f t="shared" si="96"/>
        <v>32.94760563342819</v>
      </c>
      <c r="B361" s="3">
        <f t="shared" si="103"/>
        <v>0.14200000000160173</v>
      </c>
      <c r="C361" s="3">
        <f t="shared" si="89"/>
        <v>-100</v>
      </c>
      <c r="D361" s="3">
        <v>60.1420000000016</v>
      </c>
      <c r="E361" s="3">
        <v>60</v>
      </c>
      <c r="F361" s="20">
        <f t="shared" si="97"/>
      </c>
      <c r="G361" s="20">
        <f t="shared" si="98"/>
      </c>
      <c r="H361" s="20">
        <f t="shared" si="99"/>
      </c>
      <c r="I361" s="21">
        <f t="shared" si="100"/>
        <v>32.94760563342819</v>
      </c>
      <c r="J361" s="21">
        <f t="shared" si="88"/>
        <v>28.879999999711284</v>
      </c>
      <c r="K361" s="21">
        <f t="shared" si="87"/>
        <v>38.34885245851042</v>
      </c>
      <c r="L361" s="25">
        <f t="shared" si="90"/>
        <v>3.660845070381242</v>
      </c>
      <c r="M361" s="25">
        <f t="shared" si="91"/>
        <v>3.208888888857162</v>
      </c>
      <c r="N361" s="25">
        <f t="shared" si="92"/>
        <v>4.260983606501435</v>
      </c>
      <c r="O361" s="18">
        <f t="shared" si="93"/>
        <v>-48.72556095018302</v>
      </c>
      <c r="P361" s="18">
        <f t="shared" si="94"/>
        <v>48.72556095018302</v>
      </c>
      <c r="Q361" s="30">
        <f t="shared" si="95"/>
        <v>-699.9999999999183</v>
      </c>
      <c r="R361" s="30">
        <f t="shared" si="101"/>
        <v>-699.9999999999009</v>
      </c>
      <c r="S361" s="30">
        <f t="shared" si="102"/>
        <v>-699.9999999999413</v>
      </c>
    </row>
    <row r="362" spans="1:19" ht="12.75">
      <c r="A362" s="19">
        <f t="shared" si="96"/>
        <v>32.7172027968339</v>
      </c>
      <c r="B362" s="3">
        <f t="shared" si="103"/>
        <v>0.1430000000015994</v>
      </c>
      <c r="C362" s="3">
        <f t="shared" si="89"/>
        <v>-100</v>
      </c>
      <c r="D362" s="3">
        <v>60.1430000000016</v>
      </c>
      <c r="E362" s="3">
        <v>60</v>
      </c>
      <c r="F362" s="20">
        <f t="shared" si="97"/>
      </c>
      <c r="G362" s="20">
        <f t="shared" si="98"/>
      </c>
      <c r="H362" s="20">
        <f t="shared" si="99"/>
      </c>
      <c r="I362" s="21">
        <f t="shared" si="100"/>
        <v>32.7172027968339</v>
      </c>
      <c r="J362" s="21">
        <f t="shared" si="88"/>
        <v>28.70282208560478</v>
      </c>
      <c r="K362" s="21">
        <f t="shared" si="87"/>
        <v>38.03707317023462</v>
      </c>
      <c r="L362" s="25">
        <f t="shared" si="90"/>
        <v>3.6352447552040963</v>
      </c>
      <c r="M362" s="25">
        <f t="shared" si="91"/>
        <v>3.189202453956437</v>
      </c>
      <c r="N362" s="25">
        <f t="shared" si="92"/>
        <v>4.226341463359678</v>
      </c>
      <c r="O362" s="18">
        <f t="shared" si="93"/>
        <v>-48.72556095018302</v>
      </c>
      <c r="P362" s="18">
        <f t="shared" si="94"/>
        <v>48.72556095018302</v>
      </c>
      <c r="Q362" s="30">
        <f t="shared" si="95"/>
        <v>-699.9999999999183</v>
      </c>
      <c r="R362" s="30">
        <f t="shared" si="101"/>
        <v>-699.9999999999009</v>
      </c>
      <c r="S362" s="30">
        <f t="shared" si="102"/>
        <v>-699.999999999941</v>
      </c>
    </row>
    <row r="363" spans="1:19" ht="12.75">
      <c r="A363" s="19">
        <f t="shared" si="96"/>
        <v>32.489999999636716</v>
      </c>
      <c r="B363" s="3">
        <f t="shared" si="103"/>
        <v>0.14400000000159707</v>
      </c>
      <c r="C363" s="3">
        <f t="shared" si="89"/>
        <v>-100</v>
      </c>
      <c r="D363" s="3">
        <v>60.1440000000016</v>
      </c>
      <c r="E363" s="3">
        <v>60</v>
      </c>
      <c r="F363" s="20">
        <f t="shared" si="97"/>
      </c>
      <c r="G363" s="20">
        <f t="shared" si="98"/>
      </c>
      <c r="H363" s="20">
        <f t="shared" si="99"/>
      </c>
      <c r="I363" s="21">
        <f t="shared" si="100"/>
        <v>32.489999999636716</v>
      </c>
      <c r="J363" s="21">
        <f t="shared" si="88"/>
        <v>28.527804877767842</v>
      </c>
      <c r="K363" s="21">
        <f t="shared" si="87"/>
        <v>37.730322580156745</v>
      </c>
      <c r="L363" s="25">
        <f t="shared" si="90"/>
        <v>3.609999999959962</v>
      </c>
      <c r="M363" s="25">
        <f t="shared" si="91"/>
        <v>3.169756097530108</v>
      </c>
      <c r="N363" s="25">
        <f t="shared" si="92"/>
        <v>4.192258064462135</v>
      </c>
      <c r="O363" s="18">
        <f t="shared" si="93"/>
        <v>-48.72556095018302</v>
      </c>
      <c r="P363" s="18">
        <f t="shared" si="94"/>
        <v>48.72556095018302</v>
      </c>
      <c r="Q363" s="30">
        <f t="shared" si="95"/>
        <v>-699.9999999999183</v>
      </c>
      <c r="R363" s="30">
        <f t="shared" si="101"/>
        <v>-699.9999999999011</v>
      </c>
      <c r="S363" s="30">
        <f t="shared" si="102"/>
        <v>-699.999999999941</v>
      </c>
    </row>
    <row r="364" spans="1:19" ht="12.75">
      <c r="A364" s="19">
        <f t="shared" si="96"/>
        <v>32.26593103412339</v>
      </c>
      <c r="B364" s="3">
        <f t="shared" si="103"/>
        <v>0.14500000000160185</v>
      </c>
      <c r="C364" s="3">
        <f t="shared" si="89"/>
        <v>-100</v>
      </c>
      <c r="D364" s="3">
        <v>60.1450000000016</v>
      </c>
      <c r="E364" s="3">
        <v>60</v>
      </c>
      <c r="F364" s="20">
        <f t="shared" si="97"/>
      </c>
      <c r="G364" s="20">
        <f t="shared" si="98"/>
      </c>
      <c r="H364" s="20">
        <f t="shared" si="99"/>
      </c>
      <c r="I364" s="21">
        <f t="shared" si="100"/>
        <v>32.26593103412339</v>
      </c>
      <c r="J364" s="21">
        <f t="shared" si="88"/>
        <v>28.354909090630713</v>
      </c>
      <c r="K364" s="21">
        <f t="shared" si="87"/>
        <v>37.42847999951791</v>
      </c>
      <c r="L364" s="25">
        <f t="shared" si="90"/>
        <v>3.585103448236257</v>
      </c>
      <c r="M364" s="25">
        <f t="shared" si="91"/>
        <v>3.150545454514869</v>
      </c>
      <c r="N364" s="25">
        <f t="shared" si="92"/>
        <v>4.158719999946706</v>
      </c>
      <c r="O364" s="18">
        <f t="shared" si="93"/>
        <v>-48.72556095018302</v>
      </c>
      <c r="P364" s="18">
        <f t="shared" si="94"/>
        <v>48.72556095018302</v>
      </c>
      <c r="Q364" s="30">
        <f t="shared" si="95"/>
        <v>-699.9999999999183</v>
      </c>
      <c r="R364" s="30">
        <f t="shared" si="101"/>
        <v>-699.9999999999012</v>
      </c>
      <c r="S364" s="30">
        <f t="shared" si="102"/>
        <v>-699.9999999999409</v>
      </c>
    </row>
    <row r="365" spans="1:19" ht="12.75">
      <c r="A365" s="19">
        <f t="shared" si="96"/>
        <v>32.044931506495345</v>
      </c>
      <c r="B365" s="3">
        <f t="shared" si="103"/>
        <v>0.14600000000159952</v>
      </c>
      <c r="C365" s="3">
        <f t="shared" si="89"/>
        <v>-100</v>
      </c>
      <c r="D365" s="3">
        <v>60.1460000000016</v>
      </c>
      <c r="E365" s="3">
        <v>60</v>
      </c>
      <c r="F365" s="20">
        <f t="shared" si="97"/>
      </c>
      <c r="G365" s="20">
        <f t="shared" si="98"/>
      </c>
      <c r="H365" s="20">
        <f t="shared" si="99"/>
      </c>
      <c r="I365" s="21">
        <f t="shared" si="100"/>
        <v>32.044931506495345</v>
      </c>
      <c r="J365" s="21">
        <f t="shared" si="88"/>
        <v>28.184096385267512</v>
      </c>
      <c r="K365" s="21">
        <f t="shared" si="87"/>
        <v>37.13142857095476</v>
      </c>
      <c r="L365" s="25">
        <f t="shared" si="90"/>
        <v>3.560547945166472</v>
      </c>
      <c r="M365" s="25">
        <f t="shared" si="91"/>
        <v>3.1315662650300666</v>
      </c>
      <c r="N365" s="25">
        <f t="shared" si="92"/>
        <v>4.125714285661911</v>
      </c>
      <c r="O365" s="18">
        <f t="shared" si="93"/>
        <v>-48.72556095018302</v>
      </c>
      <c r="P365" s="18">
        <f t="shared" si="94"/>
        <v>48.72556095018302</v>
      </c>
      <c r="Q365" s="30">
        <f t="shared" si="95"/>
        <v>-699.9999999999183</v>
      </c>
      <c r="R365" s="30">
        <f t="shared" si="101"/>
        <v>-699.9999999999012</v>
      </c>
      <c r="S365" s="30">
        <f t="shared" si="102"/>
        <v>-699.9999999999407</v>
      </c>
    </row>
    <row r="366" spans="1:19" ht="12.75">
      <c r="A366" s="19">
        <f t="shared" si="96"/>
        <v>31.82693877513998</v>
      </c>
      <c r="B366" s="3">
        <f t="shared" si="103"/>
        <v>0.14700000000169666</v>
      </c>
      <c r="C366" s="3">
        <f t="shared" si="89"/>
        <v>-100</v>
      </c>
      <c r="D366" s="3">
        <v>60.1470000000017</v>
      </c>
      <c r="E366" s="3">
        <v>60</v>
      </c>
      <c r="F366" s="20">
        <f t="shared" si="97"/>
      </c>
      <c r="G366" s="20">
        <f t="shared" si="98"/>
      </c>
      <c r="H366" s="20">
        <f t="shared" si="99"/>
      </c>
      <c r="I366" s="21">
        <f t="shared" si="100"/>
        <v>31.82693877513998</v>
      </c>
      <c r="J366" s="21">
        <f t="shared" si="88"/>
        <v>28.015329341029677</v>
      </c>
      <c r="K366" s="21">
        <f aca="true" t="shared" si="104" ref="K366:K419">IF((D366-60.02)&gt;0,(-10*C366)*(($G$4+0.02)-60.02)^2/(D366-60.02),"")</f>
        <v>36.83905511761566</v>
      </c>
      <c r="L366" s="25">
        <f t="shared" si="90"/>
        <v>3.5363265305714293</v>
      </c>
      <c r="M366" s="25">
        <f t="shared" si="91"/>
        <v>3.1128143712258605</v>
      </c>
      <c r="N366" s="25">
        <f t="shared" si="92"/>
        <v>4.093228346402009</v>
      </c>
      <c r="O366" s="18">
        <f t="shared" si="93"/>
        <v>-48.72556095018302</v>
      </c>
      <c r="P366" s="18">
        <f t="shared" si="94"/>
        <v>48.72556095018302</v>
      </c>
      <c r="Q366" s="30">
        <f t="shared" si="95"/>
        <v>-699.9999999999183</v>
      </c>
      <c r="R366" s="30">
        <f t="shared" si="101"/>
        <v>-699.9999999999014</v>
      </c>
      <c r="S366" s="30">
        <f t="shared" si="102"/>
        <v>-699.9999999999407</v>
      </c>
    </row>
    <row r="367" spans="1:19" ht="12.75">
      <c r="A367" s="19">
        <f t="shared" si="96"/>
        <v>31.611891891525612</v>
      </c>
      <c r="B367" s="3">
        <f t="shared" si="103"/>
        <v>0.14800000000170144</v>
      </c>
      <c r="C367" s="3">
        <f t="shared" si="89"/>
        <v>-100</v>
      </c>
      <c r="D367" s="3">
        <v>60.1480000000017</v>
      </c>
      <c r="E367" s="3">
        <v>60</v>
      </c>
      <c r="F367" s="20">
        <f t="shared" si="97"/>
      </c>
      <c r="G367" s="20">
        <f t="shared" si="98"/>
      </c>
      <c r="H367" s="20">
        <f t="shared" si="99"/>
      </c>
      <c r="I367" s="21">
        <f t="shared" si="100"/>
        <v>31.611891891525612</v>
      </c>
      <c r="J367" s="21">
        <f t="shared" si="88"/>
        <v>27.84857142828635</v>
      </c>
      <c r="K367" s="21">
        <f t="shared" si="104"/>
        <v>36.551249999511725</v>
      </c>
      <c r="L367" s="25">
        <f t="shared" si="90"/>
        <v>3.512432432392053</v>
      </c>
      <c r="M367" s="25">
        <f t="shared" si="91"/>
        <v>3.0942857142543767</v>
      </c>
      <c r="N367" s="25">
        <f t="shared" si="92"/>
        <v>4.061249999946016</v>
      </c>
      <c r="O367" s="18">
        <f t="shared" si="93"/>
        <v>-48.72556095018302</v>
      </c>
      <c r="P367" s="18">
        <f t="shared" si="94"/>
        <v>48.72556095018302</v>
      </c>
      <c r="Q367" s="30">
        <f t="shared" si="95"/>
        <v>-699.9999999999183</v>
      </c>
      <c r="R367" s="30">
        <f t="shared" si="101"/>
        <v>-699.9999999999014</v>
      </c>
      <c r="S367" s="30">
        <f t="shared" si="102"/>
        <v>-699.9999999999405</v>
      </c>
    </row>
    <row r="368" spans="1:19" ht="12.75">
      <c r="A368" s="19">
        <f t="shared" si="96"/>
        <v>31.399731543263254</v>
      </c>
      <c r="B368" s="3">
        <f t="shared" si="103"/>
        <v>0.1490000000016991</v>
      </c>
      <c r="C368" s="3">
        <f t="shared" si="89"/>
        <v>-100</v>
      </c>
      <c r="D368" s="3">
        <v>60.1490000000017</v>
      </c>
      <c r="E368" s="3">
        <v>60</v>
      </c>
      <c r="F368" s="20">
        <f t="shared" si="97"/>
      </c>
      <c r="G368" s="20">
        <f t="shared" si="98"/>
      </c>
      <c r="H368" s="20">
        <f t="shared" si="99"/>
      </c>
      <c r="I368" s="21">
        <f t="shared" si="100"/>
        <v>31.399731543263254</v>
      </c>
      <c r="J368" s="21">
        <f t="shared" si="88"/>
        <v>27.683786981967174</v>
      </c>
      <c r="K368" s="21">
        <f t="shared" si="104"/>
        <v>36.267906976264086</v>
      </c>
      <c r="L368" s="25">
        <f t="shared" si="90"/>
        <v>3.4888590603628997</v>
      </c>
      <c r="M368" s="25">
        <f t="shared" si="91"/>
        <v>3.075976331330022</v>
      </c>
      <c r="N368" s="25">
        <f t="shared" si="92"/>
        <v>4.029767441807388</v>
      </c>
      <c r="O368" s="18">
        <f t="shared" si="93"/>
        <v>-48.72556095018302</v>
      </c>
      <c r="P368" s="18">
        <f t="shared" si="94"/>
        <v>48.72556095018302</v>
      </c>
      <c r="Q368" s="30">
        <f t="shared" si="95"/>
        <v>-699.9999999999183</v>
      </c>
      <c r="R368" s="30">
        <f t="shared" si="101"/>
        <v>-699.9999999999018</v>
      </c>
      <c r="S368" s="30">
        <f t="shared" si="102"/>
        <v>-699.9999999999405</v>
      </c>
    </row>
    <row r="369" spans="1:19" ht="12.75">
      <c r="A369" s="19">
        <f t="shared" si="96"/>
        <v>31.190399999644356</v>
      </c>
      <c r="B369" s="3">
        <f t="shared" si="103"/>
        <v>0.15000000000169678</v>
      </c>
      <c r="C369" s="3">
        <f t="shared" si="89"/>
        <v>-100</v>
      </c>
      <c r="D369" s="3">
        <v>60.1500000000017</v>
      </c>
      <c r="E369" s="3">
        <v>60</v>
      </c>
      <c r="F369" s="20">
        <f t="shared" si="97"/>
      </c>
      <c r="G369" s="20">
        <f t="shared" si="98"/>
      </c>
      <c r="H369" s="20">
        <f t="shared" si="99"/>
      </c>
      <c r="I369" s="21">
        <f t="shared" si="100"/>
        <v>31.190399999644356</v>
      </c>
      <c r="J369" s="21">
        <f t="shared" si="88"/>
        <v>27.520941176192903</v>
      </c>
      <c r="K369" s="21">
        <f t="shared" si="104"/>
        <v>35.98892307645095</v>
      </c>
      <c r="L369" s="25">
        <f t="shared" si="90"/>
        <v>3.465599999960798</v>
      </c>
      <c r="M369" s="25">
        <f t="shared" si="91"/>
        <v>3.057882352910656</v>
      </c>
      <c r="N369" s="25">
        <f t="shared" si="92"/>
        <v>3.998769230717038</v>
      </c>
      <c r="O369" s="18">
        <f t="shared" si="93"/>
        <v>-48.72556095018302</v>
      </c>
      <c r="P369" s="18">
        <f t="shared" si="94"/>
        <v>48.72556095018302</v>
      </c>
      <c r="Q369" s="30">
        <f t="shared" si="95"/>
        <v>-699.9999999999183</v>
      </c>
      <c r="R369" s="30">
        <f t="shared" si="101"/>
        <v>-699.9999999999018</v>
      </c>
      <c r="S369" s="30">
        <f t="shared" si="102"/>
        <v>-699.9999999999401</v>
      </c>
    </row>
    <row r="370" spans="1:19" ht="12.75">
      <c r="A370" s="19">
        <f t="shared" si="96"/>
        <v>30.9838410592507</v>
      </c>
      <c r="B370" s="3">
        <f t="shared" si="103"/>
        <v>0.15100000000170155</v>
      </c>
      <c r="C370" s="3">
        <f t="shared" si="89"/>
        <v>-100</v>
      </c>
      <c r="D370" s="3">
        <v>60.1510000000017</v>
      </c>
      <c r="E370" s="3">
        <v>60</v>
      </c>
      <c r="F370" s="20">
        <f t="shared" si="97"/>
      </c>
      <c r="G370" s="20">
        <f t="shared" si="98"/>
      </c>
      <c r="H370" s="20">
        <f t="shared" si="99"/>
      </c>
      <c r="I370" s="21">
        <f t="shared" si="100"/>
        <v>30.9838410592507</v>
      </c>
      <c r="J370" s="21">
        <f t="shared" si="88"/>
        <v>27.359999999724774</v>
      </c>
      <c r="K370" s="21">
        <f t="shared" si="104"/>
        <v>35.71419847281617</v>
      </c>
      <c r="L370" s="25">
        <f t="shared" si="90"/>
        <v>3.442649006583723</v>
      </c>
      <c r="M370" s="25">
        <f t="shared" si="91"/>
        <v>3.0399999999697505</v>
      </c>
      <c r="N370" s="25">
        <f t="shared" si="92"/>
        <v>3.968244274757617</v>
      </c>
      <c r="O370" s="18">
        <f t="shared" si="93"/>
        <v>-48.72556095018302</v>
      </c>
      <c r="P370" s="18">
        <f t="shared" si="94"/>
        <v>48.72556095018302</v>
      </c>
      <c r="Q370" s="30">
        <f t="shared" si="95"/>
        <v>-699.9999999999183</v>
      </c>
      <c r="R370" s="30">
        <f t="shared" si="101"/>
        <v>-699.9999999999018</v>
      </c>
      <c r="S370" s="30">
        <f t="shared" si="102"/>
        <v>-699.99999999994</v>
      </c>
    </row>
    <row r="371" spans="1:19" ht="12.75">
      <c r="A371" s="19">
        <f t="shared" si="96"/>
        <v>30.77999999965312</v>
      </c>
      <c r="B371" s="3">
        <f t="shared" si="103"/>
        <v>0.15200000000169922</v>
      </c>
      <c r="C371" s="3">
        <f t="shared" si="89"/>
        <v>-100</v>
      </c>
      <c r="D371" s="3">
        <v>60.1520000000017</v>
      </c>
      <c r="E371" s="3">
        <v>60</v>
      </c>
      <c r="F371" s="20">
        <f t="shared" si="97"/>
      </c>
      <c r="G371" s="20">
        <f t="shared" si="98"/>
      </c>
      <c r="H371" s="20">
        <f t="shared" si="99"/>
      </c>
      <c r="I371" s="21">
        <f t="shared" si="100"/>
        <v>30.77999999965312</v>
      </c>
      <c r="J371" s="21">
        <f t="shared" si="88"/>
        <v>27.20093023228646</v>
      </c>
      <c r="K371" s="21">
        <f t="shared" si="104"/>
        <v>35.44363636317773</v>
      </c>
      <c r="L371" s="25">
        <f t="shared" si="90"/>
        <v>3.419999999961768</v>
      </c>
      <c r="M371" s="25">
        <f t="shared" si="91"/>
        <v>3.0223255813654912</v>
      </c>
      <c r="N371" s="25">
        <f t="shared" si="92"/>
        <v>3.9381818181311226</v>
      </c>
      <c r="O371" s="18">
        <f t="shared" si="93"/>
        <v>-48.72556095018302</v>
      </c>
      <c r="P371" s="18">
        <f t="shared" si="94"/>
        <v>48.72556095018302</v>
      </c>
      <c r="Q371" s="30">
        <f t="shared" si="95"/>
        <v>-699.9999999999183</v>
      </c>
      <c r="R371" s="30">
        <f t="shared" si="101"/>
        <v>-699.999999999902</v>
      </c>
      <c r="S371" s="30">
        <f t="shared" si="102"/>
        <v>-699.9999999999397</v>
      </c>
    </row>
    <row r="372" spans="1:19" ht="12.75">
      <c r="A372" s="19">
        <f t="shared" si="96"/>
        <v>30.578823529069854</v>
      </c>
      <c r="B372" s="3">
        <f t="shared" si="103"/>
        <v>0.1530000000016969</v>
      </c>
      <c r="C372" s="3">
        <f t="shared" si="89"/>
        <v>-100</v>
      </c>
      <c r="D372" s="3">
        <v>60.1530000000017</v>
      </c>
      <c r="E372" s="3">
        <v>60</v>
      </c>
      <c r="F372" s="20">
        <f t="shared" si="97"/>
      </c>
      <c r="G372" s="20">
        <f t="shared" si="98"/>
      </c>
      <c r="H372" s="20">
        <f t="shared" si="99"/>
      </c>
      <c r="I372" s="21">
        <f t="shared" si="100"/>
        <v>30.578823529069854</v>
      </c>
      <c r="J372" s="21">
        <f t="shared" si="88"/>
        <v>27.04369942169712</v>
      </c>
      <c r="K372" s="21">
        <f t="shared" si="104"/>
        <v>35.17714285669169</v>
      </c>
      <c r="L372" s="25">
        <f t="shared" si="90"/>
        <v>3.397647058785847</v>
      </c>
      <c r="M372" s="25">
        <f t="shared" si="91"/>
        <v>3.004855491300007</v>
      </c>
      <c r="N372" s="25">
        <f t="shared" si="92"/>
        <v>3.9085714285215607</v>
      </c>
      <c r="O372" s="18">
        <f t="shared" si="93"/>
        <v>-48.72556095018302</v>
      </c>
      <c r="P372" s="18">
        <f t="shared" si="94"/>
        <v>48.72556095018302</v>
      </c>
      <c r="Q372" s="30">
        <f t="shared" si="95"/>
        <v>-699.9999999999183</v>
      </c>
      <c r="R372" s="30">
        <f t="shared" si="101"/>
        <v>-699.9999999999021</v>
      </c>
      <c r="S372" s="30">
        <f t="shared" si="102"/>
        <v>-699.9999999999396</v>
      </c>
    </row>
    <row r="373" spans="1:19" ht="12.75">
      <c r="A373" s="19">
        <f t="shared" si="96"/>
        <v>30.380259739921296</v>
      </c>
      <c r="B373" s="3">
        <f t="shared" si="103"/>
        <v>0.15400000000170166</v>
      </c>
      <c r="C373" s="3">
        <f t="shared" si="89"/>
        <v>-100</v>
      </c>
      <c r="D373" s="3">
        <v>60.1540000000017</v>
      </c>
      <c r="E373" s="3">
        <v>60</v>
      </c>
      <c r="F373" s="20">
        <f t="shared" si="97"/>
      </c>
      <c r="G373" s="20">
        <f t="shared" si="98"/>
      </c>
      <c r="H373" s="20">
        <f t="shared" si="99"/>
      </c>
      <c r="I373" s="21">
        <f t="shared" si="100"/>
        <v>30.380259739921296</v>
      </c>
      <c r="J373" s="21">
        <f t="shared" si="88"/>
        <v>26.888275861803088</v>
      </c>
      <c r="K373" s="21">
        <f t="shared" si="104"/>
        <v>34.91462686522591</v>
      </c>
      <c r="L373" s="25">
        <f t="shared" si="90"/>
        <v>3.3755844155471166</v>
      </c>
      <c r="M373" s="25">
        <f t="shared" si="91"/>
        <v>2.9875862068673342</v>
      </c>
      <c r="N373" s="25">
        <f t="shared" si="92"/>
        <v>3.8794029850253624</v>
      </c>
      <c r="O373" s="18">
        <f t="shared" si="93"/>
        <v>-48.72556095018302</v>
      </c>
      <c r="P373" s="18">
        <f t="shared" si="94"/>
        <v>48.72556095018302</v>
      </c>
      <c r="Q373" s="30">
        <f t="shared" si="95"/>
        <v>-699.9999999999183</v>
      </c>
      <c r="R373" s="30">
        <f t="shared" si="101"/>
        <v>-699.9999999999021</v>
      </c>
      <c r="S373" s="30">
        <f t="shared" si="102"/>
        <v>-699.9999999999394</v>
      </c>
    </row>
    <row r="374" spans="1:19" ht="12.75">
      <c r="A374" s="19">
        <f t="shared" si="96"/>
        <v>30.184258064182472</v>
      </c>
      <c r="B374" s="3">
        <f t="shared" si="103"/>
        <v>0.15500000000169933</v>
      </c>
      <c r="C374" s="3">
        <f t="shared" si="89"/>
        <v>-100</v>
      </c>
      <c r="D374" s="3">
        <v>60.1550000000017</v>
      </c>
      <c r="E374" s="3">
        <v>60</v>
      </c>
      <c r="F374" s="20">
        <f t="shared" si="97"/>
      </c>
      <c r="G374" s="20">
        <f t="shared" si="98"/>
      </c>
      <c r="H374" s="20">
        <f t="shared" si="99"/>
      </c>
      <c r="I374" s="21">
        <f t="shared" si="100"/>
        <v>30.184258064182472</v>
      </c>
      <c r="J374" s="21">
        <f t="shared" si="88"/>
        <v>26.734628571166066</v>
      </c>
      <c r="K374" s="21">
        <f t="shared" si="104"/>
        <v>34.65599999956142</v>
      </c>
      <c r="L374" s="25">
        <f t="shared" si="90"/>
        <v>3.3538064515761343</v>
      </c>
      <c r="M374" s="25">
        <f t="shared" si="91"/>
        <v>2.970514285685441</v>
      </c>
      <c r="N374" s="25">
        <f t="shared" si="92"/>
        <v>3.8506666666181957</v>
      </c>
      <c r="O374" s="18">
        <f t="shared" si="93"/>
        <v>-48.72556095018302</v>
      </c>
      <c r="P374" s="18">
        <f t="shared" si="94"/>
        <v>48.72556095018302</v>
      </c>
      <c r="Q374" s="30">
        <f t="shared" si="95"/>
        <v>-699.9999999999183</v>
      </c>
      <c r="R374" s="30">
        <f t="shared" si="101"/>
        <v>-699.9999999999021</v>
      </c>
      <c r="S374" s="30">
        <f t="shared" si="102"/>
        <v>-699.9999999999393</v>
      </c>
    </row>
    <row r="375" spans="1:19" ht="12.75">
      <c r="A375" s="19">
        <f t="shared" si="96"/>
        <v>29.990769230440268</v>
      </c>
      <c r="B375" s="3">
        <f t="shared" si="103"/>
        <v>0.156000000001697</v>
      </c>
      <c r="C375" s="3">
        <f t="shared" si="89"/>
        <v>-100</v>
      </c>
      <c r="D375" s="3">
        <v>60.1560000000017</v>
      </c>
      <c r="E375" s="3">
        <v>60</v>
      </c>
      <c r="F375" s="20">
        <f t="shared" si="97"/>
      </c>
      <c r="G375" s="20">
        <f t="shared" si="98"/>
      </c>
      <c r="H375" s="20">
        <f t="shared" si="99"/>
      </c>
      <c r="I375" s="21">
        <f t="shared" si="100"/>
        <v>29.990769230440268</v>
      </c>
      <c r="J375" s="21">
        <f t="shared" si="88"/>
        <v>26.58272727246808</v>
      </c>
      <c r="K375" s="21">
        <f t="shared" si="104"/>
        <v>34.401176470156656</v>
      </c>
      <c r="L375" s="25">
        <f t="shared" si="90"/>
        <v>3.332307692271443</v>
      </c>
      <c r="M375" s="25">
        <f t="shared" si="91"/>
        <v>2.953636363607885</v>
      </c>
      <c r="N375" s="25">
        <f t="shared" si="92"/>
        <v>3.8223529411287753</v>
      </c>
      <c r="O375" s="18">
        <f t="shared" si="93"/>
        <v>-48.72556095018302</v>
      </c>
      <c r="P375" s="18">
        <f t="shared" si="94"/>
        <v>48.72556095018302</v>
      </c>
      <c r="Q375" s="30">
        <f t="shared" si="95"/>
        <v>-699.9999999999183</v>
      </c>
      <c r="R375" s="30">
        <f t="shared" si="101"/>
        <v>-699.9999999999023</v>
      </c>
      <c r="S375" s="30">
        <f t="shared" si="102"/>
        <v>-699.9999999999393</v>
      </c>
    </row>
    <row r="376" spans="1:19" ht="12.75">
      <c r="A376" s="19">
        <f t="shared" si="96"/>
        <v>29.79974522260423</v>
      </c>
      <c r="B376" s="3">
        <f t="shared" si="103"/>
        <v>0.15700000000170178</v>
      </c>
      <c r="C376" s="3">
        <f t="shared" si="89"/>
        <v>-100</v>
      </c>
      <c r="D376" s="3">
        <v>60.1570000000017</v>
      </c>
      <c r="E376" s="3">
        <v>60</v>
      </c>
      <c r="F376" s="20">
        <f t="shared" si="97"/>
      </c>
      <c r="G376" s="20">
        <f t="shared" si="98"/>
      </c>
      <c r="H376" s="20">
        <f t="shared" si="99"/>
      </c>
      <c r="I376" s="21">
        <f t="shared" si="100"/>
        <v>29.79974522260423</v>
      </c>
      <c r="J376" s="21">
        <f t="shared" si="88"/>
        <v>26.432542372624358</v>
      </c>
      <c r="K376" s="21">
        <f t="shared" si="104"/>
        <v>34.15007299227421</v>
      </c>
      <c r="L376" s="25">
        <f t="shared" si="90"/>
        <v>3.311082802511881</v>
      </c>
      <c r="M376" s="25">
        <f t="shared" si="91"/>
        <v>2.936949152514136</v>
      </c>
      <c r="N376" s="25">
        <f t="shared" si="92"/>
        <v>3.7944525546973917</v>
      </c>
      <c r="O376" s="18">
        <f t="shared" si="93"/>
        <v>-48.72556095018302</v>
      </c>
      <c r="P376" s="18">
        <f t="shared" si="94"/>
        <v>48.72556095018302</v>
      </c>
      <c r="Q376" s="30">
        <f t="shared" si="95"/>
        <v>-699.9999999999183</v>
      </c>
      <c r="R376" s="30">
        <f t="shared" si="101"/>
        <v>-699.9999999999025</v>
      </c>
      <c r="S376" s="30">
        <f t="shared" si="102"/>
        <v>-699.9999999999388</v>
      </c>
    </row>
    <row r="377" spans="1:19" ht="12.75">
      <c r="A377" s="19">
        <f t="shared" si="96"/>
        <v>29.61113924018515</v>
      </c>
      <c r="B377" s="3">
        <f t="shared" si="103"/>
        <v>0.15800000000169945</v>
      </c>
      <c r="C377" s="3">
        <f t="shared" si="89"/>
        <v>-100</v>
      </c>
      <c r="D377" s="3">
        <v>60.1580000000017</v>
      </c>
      <c r="E377" s="3">
        <v>60</v>
      </c>
      <c r="F377" s="20">
        <f t="shared" si="97"/>
      </c>
      <c r="G377" s="20">
        <f t="shared" si="98"/>
      </c>
      <c r="H377" s="20">
        <f t="shared" si="99"/>
      </c>
      <c r="I377" s="21">
        <f t="shared" si="100"/>
        <v>29.61113924018515</v>
      </c>
      <c r="J377" s="21">
        <f t="shared" si="88"/>
        <v>26.28404494356644</v>
      </c>
      <c r="K377" s="21">
        <f t="shared" si="104"/>
        <v>33.90260869523237</v>
      </c>
      <c r="L377" s="25">
        <f t="shared" si="90"/>
        <v>3.2901265822430927</v>
      </c>
      <c r="M377" s="25">
        <f t="shared" si="91"/>
        <v>2.920449438174365</v>
      </c>
      <c r="N377" s="25">
        <f t="shared" si="92"/>
        <v>3.766956521692741</v>
      </c>
      <c r="O377" s="18">
        <f t="shared" si="93"/>
        <v>-48.72556095018302</v>
      </c>
      <c r="P377" s="18">
        <f t="shared" si="94"/>
        <v>48.72556095018302</v>
      </c>
      <c r="Q377" s="30">
        <f t="shared" si="95"/>
        <v>-699.9999999999183</v>
      </c>
      <c r="R377" s="30">
        <f t="shared" si="101"/>
        <v>-699.9999999999025</v>
      </c>
      <c r="S377" s="30">
        <f t="shared" si="102"/>
        <v>-699.9999999999388</v>
      </c>
    </row>
    <row r="378" spans="1:19" ht="12.75">
      <c r="A378" s="19">
        <f t="shared" si="96"/>
        <v>29.42490566006062</v>
      </c>
      <c r="B378" s="3">
        <f t="shared" si="103"/>
        <v>0.15900000000169712</v>
      </c>
      <c r="C378" s="3">
        <f t="shared" si="89"/>
        <v>-100</v>
      </c>
      <c r="D378" s="3">
        <v>60.1590000000017</v>
      </c>
      <c r="E378" s="3">
        <v>60</v>
      </c>
      <c r="F378" s="20">
        <f t="shared" si="97"/>
      </c>
      <c r="G378" s="20">
        <f t="shared" si="98"/>
      </c>
      <c r="H378" s="20">
        <f t="shared" si="99"/>
      </c>
      <c r="I378" s="21">
        <f t="shared" si="100"/>
        <v>29.42490566006062</v>
      </c>
      <c r="J378" s="21">
        <f t="shared" si="88"/>
        <v>26.13720670365998</v>
      </c>
      <c r="K378" s="21">
        <f t="shared" si="104"/>
        <v>33.65870503555798</v>
      </c>
      <c r="L378" s="25">
        <f t="shared" si="90"/>
        <v>3.2694339622292543</v>
      </c>
      <c r="M378" s="25">
        <f t="shared" si="91"/>
        <v>2.9041340781847564</v>
      </c>
      <c r="N378" s="25">
        <f t="shared" si="92"/>
        <v>3.739856115062252</v>
      </c>
      <c r="O378" s="18">
        <f t="shared" si="93"/>
        <v>-48.72556095018302</v>
      </c>
      <c r="P378" s="18">
        <f t="shared" si="94"/>
        <v>48.72556095018302</v>
      </c>
      <c r="Q378" s="30">
        <f t="shared" si="95"/>
        <v>-699.9999999999183</v>
      </c>
      <c r="R378" s="30">
        <f t="shared" si="101"/>
        <v>-699.9999999999025</v>
      </c>
      <c r="S378" s="30">
        <f t="shared" si="102"/>
        <v>-699.9999999999387</v>
      </c>
    </row>
    <row r="379" spans="1:19" ht="12.75">
      <c r="A379" s="19">
        <f t="shared" si="96"/>
        <v>29.24099999968632</v>
      </c>
      <c r="B379" s="3">
        <f t="shared" si="103"/>
        <v>0.1600000000017019</v>
      </c>
      <c r="C379" s="3">
        <f t="shared" si="89"/>
        <v>-100</v>
      </c>
      <c r="D379" s="3">
        <v>60.1600000000017</v>
      </c>
      <c r="E379" s="3">
        <v>60</v>
      </c>
      <c r="F379" s="20">
        <f t="shared" si="97"/>
      </c>
      <c r="G379" s="20">
        <f t="shared" si="98"/>
      </c>
      <c r="H379" s="20">
        <f t="shared" si="99"/>
      </c>
      <c r="I379" s="21">
        <f t="shared" si="100"/>
        <v>29.24099999968632</v>
      </c>
      <c r="J379" s="21">
        <f t="shared" si="88"/>
        <v>25.991999999751442</v>
      </c>
      <c r="K379" s="21">
        <f t="shared" si="104"/>
        <v>33.41828571387719</v>
      </c>
      <c r="L379" s="25">
        <f t="shared" si="90"/>
        <v>3.248999999965441</v>
      </c>
      <c r="M379" s="25">
        <f t="shared" si="91"/>
        <v>2.8879999999726946</v>
      </c>
      <c r="N379" s="25">
        <f t="shared" si="92"/>
        <v>3.7131428570977185</v>
      </c>
      <c r="O379" s="18">
        <f t="shared" si="93"/>
        <v>-48.72556095018302</v>
      </c>
      <c r="P379" s="18">
        <f t="shared" si="94"/>
        <v>48.72556095018302</v>
      </c>
      <c r="Q379" s="30">
        <f t="shared" si="95"/>
        <v>-699.9999999999183</v>
      </c>
      <c r="R379" s="30">
        <f t="shared" si="101"/>
        <v>-699.9999999999027</v>
      </c>
      <c r="S379" s="30">
        <f t="shared" si="102"/>
        <v>-699.9999999999385</v>
      </c>
    </row>
    <row r="380" spans="1:19" ht="12.75">
      <c r="A380" s="19">
        <f t="shared" si="96"/>
        <v>29.05937888167819</v>
      </c>
      <c r="B380" s="3">
        <f t="shared" si="103"/>
        <v>0.16100000000169956</v>
      </c>
      <c r="C380" s="3">
        <f t="shared" si="89"/>
        <v>-100</v>
      </c>
      <c r="D380" s="3">
        <v>60.1610000000017</v>
      </c>
      <c r="E380" s="3">
        <v>60</v>
      </c>
      <c r="F380" s="20">
        <f t="shared" si="97"/>
      </c>
      <c r="G380" s="20">
        <f t="shared" si="98"/>
      </c>
      <c r="H380" s="20">
        <f t="shared" si="99"/>
      </c>
      <c r="I380" s="21">
        <f t="shared" si="100"/>
        <v>29.05937888167819</v>
      </c>
      <c r="J380" s="21">
        <f t="shared" si="88"/>
        <v>25.84839778980975</v>
      </c>
      <c r="K380" s="21">
        <f t="shared" si="104"/>
        <v>33.18127659534246</v>
      </c>
      <c r="L380" s="25">
        <f t="shared" si="90"/>
        <v>3.2288198757423134</v>
      </c>
      <c r="M380" s="25">
        <f t="shared" si="91"/>
        <v>2.87204419886806</v>
      </c>
      <c r="N380" s="25">
        <f t="shared" si="92"/>
        <v>3.686808510593859</v>
      </c>
      <c r="O380" s="18">
        <f t="shared" si="93"/>
        <v>-48.72556095018302</v>
      </c>
      <c r="P380" s="18">
        <f t="shared" si="94"/>
        <v>48.72556095018302</v>
      </c>
      <c r="Q380" s="30">
        <f t="shared" si="95"/>
        <v>-699.9999999999183</v>
      </c>
      <c r="R380" s="30">
        <f t="shared" si="101"/>
        <v>-699.9999999999028</v>
      </c>
      <c r="S380" s="30">
        <f t="shared" si="102"/>
        <v>-699.9999999999385</v>
      </c>
    </row>
    <row r="381" spans="1:19" ht="12.75">
      <c r="A381" s="19">
        <f t="shared" si="96"/>
        <v>28.879999999694817</v>
      </c>
      <c r="B381" s="3">
        <f t="shared" si="103"/>
        <v>0.16200000000169723</v>
      </c>
      <c r="C381" s="3">
        <f t="shared" si="89"/>
        <v>-100</v>
      </c>
      <c r="D381" s="3">
        <v>60.1620000000017</v>
      </c>
      <c r="E381" s="3">
        <v>60</v>
      </c>
      <c r="F381" s="20">
        <f t="shared" si="97"/>
      </c>
      <c r="G381" s="20">
        <f t="shared" si="98"/>
      </c>
      <c r="H381" s="20">
        <f t="shared" si="99"/>
      </c>
      <c r="I381" s="21">
        <f t="shared" si="100"/>
        <v>28.879999999694817</v>
      </c>
      <c r="J381" s="21">
        <f t="shared" si="88"/>
        <v>25.706373626131136</v>
      </c>
      <c r="K381" s="21">
        <f t="shared" si="104"/>
        <v>32.94760563340676</v>
      </c>
      <c r="L381" s="25">
        <f t="shared" si="90"/>
        <v>3.2088888888552702</v>
      </c>
      <c r="M381" s="25">
        <f t="shared" si="91"/>
        <v>2.856263736237101</v>
      </c>
      <c r="N381" s="25">
        <f t="shared" si="92"/>
        <v>3.6608450703787794</v>
      </c>
      <c r="O381" s="18">
        <f t="shared" si="93"/>
        <v>-48.72556095018302</v>
      </c>
      <c r="P381" s="18">
        <f t="shared" si="94"/>
        <v>48.72556095018302</v>
      </c>
      <c r="Q381" s="30">
        <f t="shared" si="95"/>
        <v>-699.9999999999183</v>
      </c>
      <c r="R381" s="30">
        <f t="shared" si="101"/>
        <v>-699.999999999903</v>
      </c>
      <c r="S381" s="30">
        <f t="shared" si="102"/>
        <v>-699.9999999999382</v>
      </c>
    </row>
    <row r="382" spans="1:19" ht="12.75">
      <c r="A382" s="19">
        <f t="shared" si="96"/>
        <v>28.702822085587265</v>
      </c>
      <c r="B382" s="3">
        <f t="shared" si="103"/>
        <v>0.163000000001702</v>
      </c>
      <c r="C382" s="3">
        <f t="shared" si="89"/>
        <v>-100</v>
      </c>
      <c r="D382" s="3">
        <v>60.1630000000017</v>
      </c>
      <c r="E382" s="3">
        <v>60</v>
      </c>
      <c r="F382" s="20">
        <f t="shared" si="97"/>
      </c>
      <c r="G382" s="20">
        <f t="shared" si="98"/>
      </c>
      <c r="H382" s="20">
        <f t="shared" si="99"/>
      </c>
      <c r="I382" s="21">
        <f t="shared" si="100"/>
        <v>28.702822085587265</v>
      </c>
      <c r="J382" s="21">
        <f t="shared" si="88"/>
        <v>25.565901639103732</v>
      </c>
      <c r="K382" s="21">
        <f t="shared" si="104"/>
        <v>32.717202796811144</v>
      </c>
      <c r="L382" s="25">
        <f t="shared" si="90"/>
        <v>3.1892024539544295</v>
      </c>
      <c r="M382" s="25">
        <f t="shared" si="91"/>
        <v>2.8406557376784987</v>
      </c>
      <c r="N382" s="25">
        <f t="shared" si="92"/>
        <v>3.635244755201488</v>
      </c>
      <c r="O382" s="18">
        <f t="shared" si="93"/>
        <v>-48.72556095018302</v>
      </c>
      <c r="P382" s="18">
        <f t="shared" si="94"/>
        <v>48.72556095018302</v>
      </c>
      <c r="Q382" s="30">
        <f t="shared" si="95"/>
        <v>-699.9999999999183</v>
      </c>
      <c r="R382" s="30">
        <f t="shared" si="101"/>
        <v>-699.9999999999028</v>
      </c>
      <c r="S382" s="30">
        <f t="shared" si="102"/>
        <v>-699.999999999938</v>
      </c>
    </row>
    <row r="383" spans="1:19" ht="12.75">
      <c r="A383" s="19">
        <f t="shared" si="96"/>
        <v>28.52780487775054</v>
      </c>
      <c r="B383" s="3">
        <f t="shared" si="103"/>
        <v>0.16400000000169968</v>
      </c>
      <c r="C383" s="3">
        <f t="shared" si="89"/>
        <v>-100</v>
      </c>
      <c r="D383" s="3">
        <v>60.1640000000017</v>
      </c>
      <c r="E383" s="3">
        <v>60</v>
      </c>
      <c r="F383" s="20">
        <f t="shared" si="97"/>
      </c>
      <c r="G383" s="20">
        <f t="shared" si="98"/>
      </c>
      <c r="H383" s="20">
        <f t="shared" si="99"/>
      </c>
      <c r="I383" s="21">
        <f t="shared" si="100"/>
        <v>28.52780487775054</v>
      </c>
      <c r="J383" s="21">
        <f aca="true" t="shared" si="105" ref="J383:J419">IF((D383-59.98)&gt;0,(-10*C383)*(($G$4-0.02)-59.98)^2/(D383-59.98),"")</f>
        <v>25.42695652150152</v>
      </c>
      <c r="K383" s="21">
        <f t="shared" si="104"/>
        <v>32.48999999961428</v>
      </c>
      <c r="L383" s="25">
        <f t="shared" si="90"/>
        <v>3.169756097528125</v>
      </c>
      <c r="M383" s="25">
        <f t="shared" si="91"/>
        <v>2.825217391278251</v>
      </c>
      <c r="N383" s="25">
        <f t="shared" si="92"/>
        <v>3.6099999999573904</v>
      </c>
      <c r="O383" s="18">
        <f t="shared" si="93"/>
        <v>-48.72556095018302</v>
      </c>
      <c r="P383" s="18">
        <f t="shared" si="94"/>
        <v>48.72556095018302</v>
      </c>
      <c r="Q383" s="30">
        <f t="shared" si="95"/>
        <v>-699.9999999999183</v>
      </c>
      <c r="R383" s="30">
        <f t="shared" si="101"/>
        <v>-699.9999999999031</v>
      </c>
      <c r="S383" s="30">
        <f t="shared" si="102"/>
        <v>-699.999999999938</v>
      </c>
    </row>
    <row r="384" spans="1:19" ht="12.75">
      <c r="A384" s="19">
        <f t="shared" si="96"/>
        <v>28.35490909061484</v>
      </c>
      <c r="B384" s="3">
        <f t="shared" si="103"/>
        <v>0.16500000000169734</v>
      </c>
      <c r="C384" s="3">
        <f t="shared" si="89"/>
        <v>-100</v>
      </c>
      <c r="D384" s="3">
        <v>60.1650000000017</v>
      </c>
      <c r="E384" s="3">
        <v>60</v>
      </c>
      <c r="F384" s="20">
        <f t="shared" si="97"/>
      </c>
      <c r="G384" s="20">
        <f t="shared" si="98"/>
      </c>
      <c r="H384" s="20">
        <f t="shared" si="99"/>
      </c>
      <c r="I384" s="21">
        <f t="shared" si="100"/>
        <v>28.35490909061484</v>
      </c>
      <c r="J384" s="21">
        <f t="shared" si="105"/>
        <v>25.28951351327877</v>
      </c>
      <c r="K384" s="21">
        <f t="shared" si="104"/>
        <v>32.265931034102834</v>
      </c>
      <c r="L384" s="25">
        <f t="shared" si="90"/>
        <v>3.150545454513045</v>
      </c>
      <c r="M384" s="25">
        <f t="shared" si="91"/>
        <v>2.8099459459201657</v>
      </c>
      <c r="N384" s="25">
        <f t="shared" si="92"/>
        <v>3.5851034482338955</v>
      </c>
      <c r="O384" s="18">
        <f t="shared" si="93"/>
        <v>-48.72556095018302</v>
      </c>
      <c r="P384" s="18">
        <f t="shared" si="94"/>
        <v>48.72556095018302</v>
      </c>
      <c r="Q384" s="30">
        <f t="shared" si="95"/>
        <v>-699.9999999999183</v>
      </c>
      <c r="R384" s="30">
        <f t="shared" si="101"/>
        <v>-699.9999999999031</v>
      </c>
      <c r="S384" s="30">
        <f t="shared" si="102"/>
        <v>-699.9999999999378</v>
      </c>
    </row>
    <row r="385" spans="1:19" ht="12.75">
      <c r="A385" s="19">
        <f t="shared" si="96"/>
        <v>28.184096385250626</v>
      </c>
      <c r="B385" s="3">
        <f t="shared" si="103"/>
        <v>0.16600000000170212</v>
      </c>
      <c r="C385" s="3">
        <f t="shared" si="89"/>
        <v>-100</v>
      </c>
      <c r="D385" s="3">
        <v>60.1660000000017</v>
      </c>
      <c r="E385" s="3">
        <v>60</v>
      </c>
      <c r="F385" s="20">
        <f t="shared" si="97"/>
      </c>
      <c r="G385" s="20">
        <f t="shared" si="98"/>
      </c>
      <c r="H385" s="20">
        <f t="shared" si="99"/>
      </c>
      <c r="I385" s="21">
        <f t="shared" si="100"/>
        <v>28.184096385250626</v>
      </c>
      <c r="J385" s="21">
        <f t="shared" si="105"/>
        <v>25.15354838686389</v>
      </c>
      <c r="K385" s="21">
        <f t="shared" si="104"/>
        <v>32.04493150647351</v>
      </c>
      <c r="L385" s="25">
        <f t="shared" si="90"/>
        <v>3.1315662650281313</v>
      </c>
      <c r="M385" s="25">
        <f t="shared" si="91"/>
        <v>2.794838709651844</v>
      </c>
      <c r="N385" s="25">
        <f t="shared" si="92"/>
        <v>3.5605479451639694</v>
      </c>
      <c r="O385" s="18">
        <f t="shared" si="93"/>
        <v>-48.72556095018302</v>
      </c>
      <c r="P385" s="18">
        <f t="shared" si="94"/>
        <v>48.72556095018302</v>
      </c>
      <c r="Q385" s="30">
        <f t="shared" si="95"/>
        <v>-699.9999999999183</v>
      </c>
      <c r="R385" s="30">
        <f t="shared" si="101"/>
        <v>-699.9999999999031</v>
      </c>
      <c r="S385" s="30">
        <f t="shared" si="102"/>
        <v>-699.9999999999377</v>
      </c>
    </row>
    <row r="386" spans="1:19" ht="12.75">
      <c r="A386" s="19">
        <f t="shared" si="96"/>
        <v>28.015329341029677</v>
      </c>
      <c r="B386" s="3">
        <f t="shared" si="103"/>
        <v>0.1670000000016998</v>
      </c>
      <c r="C386" s="3">
        <f t="shared" si="89"/>
        <v>-100</v>
      </c>
      <c r="D386" s="3">
        <v>60.1670000000017</v>
      </c>
      <c r="E386" s="3">
        <v>60</v>
      </c>
      <c r="F386" s="20">
        <f t="shared" si="97"/>
      </c>
      <c r="G386" s="20">
        <f t="shared" si="98"/>
      </c>
      <c r="H386" s="20">
        <f t="shared" si="99"/>
      </c>
      <c r="I386" s="21">
        <f t="shared" si="100"/>
        <v>28.015329341029677</v>
      </c>
      <c r="J386" s="21">
        <f t="shared" si="105"/>
        <v>25.01903743292498</v>
      </c>
      <c r="K386" s="21">
        <f t="shared" si="104"/>
        <v>31.82693877513998</v>
      </c>
      <c r="L386" s="25">
        <f t="shared" si="90"/>
        <v>3.112814371225802</v>
      </c>
      <c r="M386" s="25">
        <f t="shared" si="91"/>
        <v>2.779893048103074</v>
      </c>
      <c r="N386" s="25">
        <f t="shared" si="92"/>
        <v>3.5363265305713534</v>
      </c>
      <c r="O386" s="18">
        <f t="shared" si="93"/>
        <v>-48.72556095018302</v>
      </c>
      <c r="P386" s="18">
        <f t="shared" si="94"/>
        <v>48.72556095018302</v>
      </c>
      <c r="Q386" s="30">
        <f t="shared" si="95"/>
        <v>-699.9999999999183</v>
      </c>
      <c r="R386" s="30">
        <f t="shared" si="101"/>
        <v>-699.9999999999034</v>
      </c>
      <c r="S386" s="30">
        <f t="shared" si="102"/>
        <v>-699.9999999999375</v>
      </c>
    </row>
    <row r="387" spans="1:19" ht="12.75">
      <c r="A387" s="19">
        <f t="shared" si="96"/>
        <v>27.848571428271036</v>
      </c>
      <c r="B387" s="3">
        <f t="shared" si="103"/>
        <v>0.16800000000179693</v>
      </c>
      <c r="C387" s="3">
        <f t="shared" si="89"/>
        <v>-100</v>
      </c>
      <c r="D387" s="3">
        <v>60.1680000000018</v>
      </c>
      <c r="E387" s="3">
        <v>60</v>
      </c>
      <c r="F387" s="20">
        <f t="shared" si="97"/>
      </c>
      <c r="G387" s="20">
        <f t="shared" si="98"/>
      </c>
      <c r="H387" s="20">
        <f t="shared" si="99"/>
      </c>
      <c r="I387" s="21">
        <f t="shared" si="100"/>
        <v>27.848571428271036</v>
      </c>
      <c r="J387" s="21">
        <f t="shared" si="105"/>
        <v>24.88595744656798</v>
      </c>
      <c r="K387" s="21">
        <f t="shared" si="104"/>
        <v>31.611891891505884</v>
      </c>
      <c r="L387" s="25">
        <f t="shared" si="90"/>
        <v>3.094285714252618</v>
      </c>
      <c r="M387" s="25">
        <f t="shared" si="91"/>
        <v>2.765106382952294</v>
      </c>
      <c r="N387" s="25">
        <f t="shared" si="92"/>
        <v>3.512432432389786</v>
      </c>
      <c r="O387" s="18">
        <f t="shared" si="93"/>
        <v>-48.72556095018302</v>
      </c>
      <c r="P387" s="18">
        <f t="shared" si="94"/>
        <v>48.72556095018302</v>
      </c>
      <c r="Q387" s="30">
        <f t="shared" si="95"/>
        <v>-699.9999999999183</v>
      </c>
      <c r="R387" s="30">
        <f t="shared" si="101"/>
        <v>-699.9999999999034</v>
      </c>
      <c r="S387" s="30">
        <f t="shared" si="102"/>
        <v>-699.9999999999375</v>
      </c>
    </row>
    <row r="388" spans="1:19" ht="12.75">
      <c r="A388" s="19">
        <f t="shared" si="96"/>
        <v>27.683786981950878</v>
      </c>
      <c r="B388" s="3">
        <f t="shared" si="103"/>
        <v>0.1690000000018017</v>
      </c>
      <c r="C388" s="3">
        <f t="shared" si="89"/>
        <v>-100</v>
      </c>
      <c r="D388" s="3">
        <v>60.1690000000018</v>
      </c>
      <c r="E388" s="3">
        <v>60</v>
      </c>
      <c r="F388" s="20">
        <f t="shared" si="97"/>
      </c>
      <c r="G388" s="20">
        <f t="shared" si="98"/>
      </c>
      <c r="H388" s="20">
        <f t="shared" si="99"/>
      </c>
      <c r="I388" s="21">
        <f t="shared" si="100"/>
        <v>27.683786981950878</v>
      </c>
      <c r="J388" s="21">
        <f t="shared" si="105"/>
        <v>24.754285714047086</v>
      </c>
      <c r="K388" s="21">
        <f t="shared" si="104"/>
        <v>31.39973154324229</v>
      </c>
      <c r="L388" s="25">
        <f t="shared" si="90"/>
        <v>3.0759763313281536</v>
      </c>
      <c r="M388" s="25">
        <f t="shared" si="91"/>
        <v>2.750476190449971</v>
      </c>
      <c r="N388" s="25">
        <f t="shared" si="92"/>
        <v>3.488859060360497</v>
      </c>
      <c r="O388" s="18">
        <f t="shared" si="93"/>
        <v>-48.72556095018302</v>
      </c>
      <c r="P388" s="18">
        <f t="shared" si="94"/>
        <v>48.72556095018302</v>
      </c>
      <c r="Q388" s="30">
        <f t="shared" si="95"/>
        <v>-699.9999999999183</v>
      </c>
      <c r="R388" s="30">
        <f t="shared" si="101"/>
        <v>-699.9999999999036</v>
      </c>
      <c r="S388" s="30">
        <f t="shared" si="102"/>
        <v>-699.9999999999372</v>
      </c>
    </row>
    <row r="389" spans="1:19" ht="12.75">
      <c r="A389" s="19">
        <f t="shared" si="96"/>
        <v>27.520941176176798</v>
      </c>
      <c r="B389" s="3">
        <f t="shared" si="103"/>
        <v>0.17000000000179938</v>
      </c>
      <c r="C389" s="3">
        <f t="shared" si="89"/>
        <v>-100</v>
      </c>
      <c r="D389" s="3">
        <v>60.1700000000018</v>
      </c>
      <c r="E389" s="3">
        <v>60</v>
      </c>
      <c r="F389" s="20">
        <f t="shared" si="97"/>
      </c>
      <c r="G389" s="20">
        <f t="shared" si="98"/>
      </c>
      <c r="H389" s="20">
        <f t="shared" si="99"/>
      </c>
      <c r="I389" s="21">
        <f t="shared" si="100"/>
        <v>27.520941176176798</v>
      </c>
      <c r="J389" s="21">
        <f t="shared" si="105"/>
        <v>24.623999999764166</v>
      </c>
      <c r="K389" s="21">
        <f t="shared" si="104"/>
        <v>31.190399999623672</v>
      </c>
      <c r="L389" s="25">
        <f t="shared" si="90"/>
        <v>3.05788235290881</v>
      </c>
      <c r="M389" s="25">
        <f t="shared" si="91"/>
        <v>2.735999999974089</v>
      </c>
      <c r="N389" s="25">
        <f t="shared" si="92"/>
        <v>3.4655999999584273</v>
      </c>
      <c r="O389" s="18">
        <f t="shared" si="93"/>
        <v>-48.72556095018302</v>
      </c>
      <c r="P389" s="18">
        <f t="shared" si="94"/>
        <v>48.72556095018302</v>
      </c>
      <c r="Q389" s="30">
        <f t="shared" si="95"/>
        <v>-699.9999999999183</v>
      </c>
      <c r="R389" s="30">
        <f t="shared" si="101"/>
        <v>-699.9999999999036</v>
      </c>
      <c r="S389" s="30">
        <f t="shared" si="102"/>
        <v>-699.9999999999371</v>
      </c>
    </row>
    <row r="390" spans="1:19" ht="12.75">
      <c r="A390" s="19">
        <f t="shared" si="96"/>
        <v>27.359999999709995</v>
      </c>
      <c r="B390" s="3">
        <f t="shared" si="103"/>
        <v>0.17100000000179705</v>
      </c>
      <c r="C390" s="3">
        <f t="shared" si="89"/>
        <v>-100</v>
      </c>
      <c r="D390" s="3">
        <v>60.1710000000018</v>
      </c>
      <c r="E390" s="3">
        <v>60</v>
      </c>
      <c r="F390" s="20">
        <f t="shared" si="97"/>
      </c>
      <c r="G390" s="20">
        <f t="shared" si="98"/>
      </c>
      <c r="H390" s="20">
        <f t="shared" si="99"/>
      </c>
      <c r="I390" s="21">
        <f t="shared" si="100"/>
        <v>27.359999999709995</v>
      </c>
      <c r="J390" s="21">
        <f t="shared" si="105"/>
        <v>24.49507853379833</v>
      </c>
      <c r="K390" s="21">
        <f t="shared" si="104"/>
        <v>30.983841059231747</v>
      </c>
      <c r="L390" s="25">
        <f t="shared" si="90"/>
        <v>3.0399999999680527</v>
      </c>
      <c r="M390" s="25">
        <f t="shared" si="91"/>
        <v>2.7216753926445505</v>
      </c>
      <c r="N390" s="25">
        <f t="shared" si="92"/>
        <v>3.442649006581546</v>
      </c>
      <c r="O390" s="18">
        <f t="shared" si="93"/>
        <v>-48.72556095018302</v>
      </c>
      <c r="P390" s="18">
        <f t="shared" si="94"/>
        <v>48.72556095018302</v>
      </c>
      <c r="Q390" s="30">
        <f t="shared" si="95"/>
        <v>-699.9999999999183</v>
      </c>
      <c r="R390" s="30">
        <f t="shared" si="101"/>
        <v>-699.9999999999037</v>
      </c>
      <c r="S390" s="30">
        <f t="shared" si="102"/>
        <v>-699.9999999999369</v>
      </c>
    </row>
    <row r="391" spans="1:19" ht="12.75">
      <c r="A391" s="19">
        <f t="shared" si="96"/>
        <v>27.20093023227073</v>
      </c>
      <c r="B391" s="3">
        <f t="shared" si="103"/>
        <v>0.17200000000180182</v>
      </c>
      <c r="C391" s="3">
        <f t="shared" si="89"/>
        <v>-100</v>
      </c>
      <c r="D391" s="3">
        <v>60.1720000000018</v>
      </c>
      <c r="E391" s="3">
        <v>60</v>
      </c>
      <c r="F391" s="20">
        <f t="shared" si="97"/>
      </c>
      <c r="G391" s="20">
        <f t="shared" si="98"/>
      </c>
      <c r="H391" s="20">
        <f t="shared" si="99"/>
      </c>
      <c r="I391" s="21">
        <f t="shared" si="100"/>
        <v>27.20093023227073</v>
      </c>
      <c r="J391" s="21">
        <f t="shared" si="105"/>
        <v>24.36749999976872</v>
      </c>
      <c r="K391" s="21">
        <f t="shared" si="104"/>
        <v>30.779999999632977</v>
      </c>
      <c r="L391" s="25">
        <f t="shared" si="90"/>
        <v>3.022325581363688</v>
      </c>
      <c r="M391" s="25">
        <f t="shared" si="91"/>
        <v>2.707499999974592</v>
      </c>
      <c r="N391" s="25">
        <f t="shared" si="92"/>
        <v>3.419999999959459</v>
      </c>
      <c r="O391" s="18">
        <f t="shared" si="93"/>
        <v>-48.72556095018302</v>
      </c>
      <c r="P391" s="18">
        <f t="shared" si="94"/>
        <v>48.72556095018302</v>
      </c>
      <c r="Q391" s="30">
        <f t="shared" si="95"/>
        <v>-699.9999999999183</v>
      </c>
      <c r="R391" s="30">
        <f t="shared" si="101"/>
        <v>-699.9999999999037</v>
      </c>
      <c r="S391" s="30">
        <f t="shared" si="102"/>
        <v>-699.9999999999369</v>
      </c>
    </row>
    <row r="392" spans="1:19" ht="12.75">
      <c r="A392" s="19">
        <f t="shared" si="96"/>
        <v>27.04369942168157</v>
      </c>
      <c r="B392" s="3">
        <f t="shared" si="103"/>
        <v>0.1730000000017995</v>
      </c>
      <c r="C392" s="3">
        <f aca="true" t="shared" si="106" ref="C392:C419">+$B$4</f>
        <v>-100</v>
      </c>
      <c r="D392" s="3">
        <v>60.1730000000018</v>
      </c>
      <c r="E392" s="3">
        <v>60</v>
      </c>
      <c r="F392" s="20">
        <f t="shared" si="97"/>
      </c>
      <c r="G392" s="20">
        <f t="shared" si="98"/>
      </c>
      <c r="H392" s="20">
        <f t="shared" si="99"/>
      </c>
      <c r="I392" s="21">
        <f t="shared" si="100"/>
        <v>27.04369942168157</v>
      </c>
      <c r="J392" s="21">
        <f t="shared" si="105"/>
        <v>24.241243523087455</v>
      </c>
      <c r="K392" s="21">
        <f t="shared" si="104"/>
        <v>30.57882352904997</v>
      </c>
      <c r="L392" s="25">
        <f aca="true" t="shared" si="107" ref="L392:L419">(-10*C392/B392)*($H$4*$H$4)</f>
        <v>3.0048554912982244</v>
      </c>
      <c r="M392" s="25">
        <f aca="true" t="shared" si="108" ref="M392:M419">(-10*C392/(B392+0.02))*($H$4*$H$4)</f>
        <v>2.6934715025655604</v>
      </c>
      <c r="N392" s="25">
        <f aca="true" t="shared" si="109" ref="N392:N419">(-10*C392/(B392-0.02))*($H$4*$H$4)</f>
        <v>3.3976470587835683</v>
      </c>
      <c r="O392" s="18">
        <f aca="true" t="shared" si="110" ref="O392:O419">-$D$4</f>
        <v>-48.72556095018302</v>
      </c>
      <c r="P392" s="18">
        <f aca="true" t="shared" si="111" ref="P392:P419">+$D$4</f>
        <v>48.72556095018302</v>
      </c>
      <c r="Q392" s="30">
        <f aca="true" t="shared" si="112" ref="Q392:Q419">(2-(A392*B392)/(-10*C392*$H$4*$H$4))*100</f>
        <v>-699.9999999999183</v>
      </c>
      <c r="R392" s="30">
        <f t="shared" si="101"/>
        <v>-699.9999999999039</v>
      </c>
      <c r="S392" s="30">
        <f t="shared" si="102"/>
        <v>-699.9999999999368</v>
      </c>
    </row>
    <row r="393" spans="1:19" ht="12.75">
      <c r="A393" s="19">
        <f aca="true" t="shared" si="113" ref="A393:A419">IF(F393=-99999,I393,IF(F393&lt;0,F393,I393))</f>
        <v>26.888275861788816</v>
      </c>
      <c r="B393" s="3">
        <f t="shared" si="103"/>
        <v>0.17400000000179716</v>
      </c>
      <c r="C393" s="3">
        <f t="shared" si="106"/>
        <v>-100</v>
      </c>
      <c r="D393" s="3">
        <v>60.1740000000018</v>
      </c>
      <c r="E393" s="3">
        <v>60</v>
      </c>
      <c r="F393" s="20">
        <f aca="true" t="shared" si="114" ref="F393:F419">IF((D393-60)&lt;=0,(-10*C393)*($F$4-60)^2/(D393-60-0.000000001),"")</f>
      </c>
      <c r="G393" s="20">
        <f aca="true" t="shared" si="115" ref="G393:G419">IF((D393-59.98)&lt;=0,(-10*C393)*($F$4-59.98)^2/(D393-59.98-0.000000001),"")</f>
      </c>
      <c r="H393" s="20">
        <f aca="true" t="shared" si="116" ref="H393:H419">IF((D393-60.02)&lt;=0,(-10*C393)*($F$4-60.02)^2/(D393-60.02-0.000000001),"")</f>
      </c>
      <c r="I393" s="21">
        <f aca="true" t="shared" si="117" ref="I393:I419">IF((D393-60)&gt;0,(-10*C393)*($G$4-60)^2/(D393-60),"")</f>
        <v>26.888275861788816</v>
      </c>
      <c r="J393" s="21">
        <f t="shared" si="105"/>
        <v>24.116288659567836</v>
      </c>
      <c r="K393" s="21">
        <f t="shared" si="104"/>
        <v>30.38025973990307</v>
      </c>
      <c r="L393" s="25">
        <f t="shared" si="107"/>
        <v>2.9875862068656946</v>
      </c>
      <c r="M393" s="25">
        <f t="shared" si="108"/>
        <v>2.6795876288411566</v>
      </c>
      <c r="N393" s="25">
        <f t="shared" si="109"/>
        <v>3.375584415545023</v>
      </c>
      <c r="O393" s="18">
        <f t="shared" si="110"/>
        <v>-48.72556095018302</v>
      </c>
      <c r="P393" s="18">
        <f t="shared" si="111"/>
        <v>48.72556095018302</v>
      </c>
      <c r="Q393" s="30">
        <f t="shared" si="112"/>
        <v>-699.9999999999183</v>
      </c>
      <c r="R393" s="30">
        <f aca="true" t="shared" si="118" ref="R393:R419">IF(G393&lt;=0,(2-(G393*(B393+0.02))/(-10*C393*$H$4*$H$4))*100,(2-(J393*(B393+0.02))/(-10*C393*$H$4*$H$4))*100)</f>
        <v>-699.9999999999039</v>
      </c>
      <c r="S393" s="30">
        <f aca="true" t="shared" si="119" ref="S393:S419">IF(H393&lt;=0,(2-(H393*(B393-0.02))/(-10*C393*$H$4*$H$4))*100,(2-(K393*(B393-0.02))/(-10*C393*$H$4*$H$4))*100)</f>
        <v>-699.9999999999366</v>
      </c>
    </row>
    <row r="394" spans="1:19" ht="12.75">
      <c r="A394" s="19">
        <f t="shared" si="113"/>
        <v>26.73462857115087</v>
      </c>
      <c r="B394" s="3">
        <f t="shared" si="103"/>
        <v>0.17500000000180194</v>
      </c>
      <c r="C394" s="3">
        <f t="shared" si="106"/>
        <v>-100</v>
      </c>
      <c r="D394" s="3">
        <v>60.1750000000018</v>
      </c>
      <c r="E394" s="3">
        <v>60</v>
      </c>
      <c r="F394" s="20">
        <f t="shared" si="114"/>
      </c>
      <c r="G394" s="20">
        <f t="shared" si="115"/>
      </c>
      <c r="H394" s="20">
        <f t="shared" si="116"/>
      </c>
      <c r="I394" s="21">
        <f t="shared" si="117"/>
        <v>26.73462857115087</v>
      </c>
      <c r="J394" s="21">
        <f t="shared" si="105"/>
        <v>23.99261538439112</v>
      </c>
      <c r="K394" s="21">
        <f t="shared" si="104"/>
        <v>30.1842580641631</v>
      </c>
      <c r="L394" s="25">
        <f t="shared" si="107"/>
        <v>2.9705142856836995</v>
      </c>
      <c r="M394" s="25">
        <f t="shared" si="108"/>
        <v>2.66584615382152</v>
      </c>
      <c r="N394" s="25">
        <f t="shared" si="109"/>
        <v>3.353806451573914</v>
      </c>
      <c r="O394" s="18">
        <f t="shared" si="110"/>
        <v>-48.72556095018302</v>
      </c>
      <c r="P394" s="18">
        <f t="shared" si="111"/>
        <v>48.72556095018302</v>
      </c>
      <c r="Q394" s="30">
        <f t="shared" si="112"/>
        <v>-699.9999999999183</v>
      </c>
      <c r="R394" s="30">
        <f t="shared" si="118"/>
        <v>-699.9999999999039</v>
      </c>
      <c r="S394" s="30">
        <f t="shared" si="119"/>
        <v>-699.9999999999364</v>
      </c>
    </row>
    <row r="395" spans="1:19" ht="12.75">
      <c r="A395" s="19">
        <f t="shared" si="113"/>
        <v>26.582727272453056</v>
      </c>
      <c r="B395" s="3">
        <f t="shared" si="103"/>
        <v>0.1760000000017996</v>
      </c>
      <c r="C395" s="3">
        <f t="shared" si="106"/>
        <v>-100</v>
      </c>
      <c r="D395" s="3">
        <v>60.1760000000018</v>
      </c>
      <c r="E395" s="3">
        <v>60</v>
      </c>
      <c r="F395" s="20">
        <f t="shared" si="114"/>
      </c>
      <c r="G395" s="20">
        <f t="shared" si="115"/>
      </c>
      <c r="H395" s="20">
        <f t="shared" si="116"/>
      </c>
      <c r="I395" s="21">
        <f t="shared" si="117"/>
        <v>26.582727272453056</v>
      </c>
      <c r="J395" s="21">
        <f t="shared" si="105"/>
        <v>23.870204081410943</v>
      </c>
      <c r="K395" s="21">
        <f t="shared" si="104"/>
        <v>29.990769230421144</v>
      </c>
      <c r="L395" s="25">
        <f t="shared" si="107"/>
        <v>2.953636363606163</v>
      </c>
      <c r="M395" s="25">
        <f t="shared" si="108"/>
        <v>2.652244897934832</v>
      </c>
      <c r="N395" s="25">
        <f t="shared" si="109"/>
        <v>3.3323076922692514</v>
      </c>
      <c r="O395" s="18">
        <f t="shared" si="110"/>
        <v>-48.72556095018302</v>
      </c>
      <c r="P395" s="18">
        <f t="shared" si="111"/>
        <v>48.72556095018302</v>
      </c>
      <c r="Q395" s="30">
        <f t="shared" si="112"/>
        <v>-699.9999999999183</v>
      </c>
      <c r="R395" s="30">
        <f t="shared" si="118"/>
        <v>-699.999999999904</v>
      </c>
      <c r="S395" s="30">
        <f t="shared" si="119"/>
        <v>-699.9999999999364</v>
      </c>
    </row>
    <row r="396" spans="1:19" ht="12.75">
      <c r="A396" s="19">
        <f t="shared" si="113"/>
        <v>26.432542372610563</v>
      </c>
      <c r="B396" s="3">
        <f t="shared" si="103"/>
        <v>0.17700000000179728</v>
      </c>
      <c r="C396" s="3">
        <f t="shared" si="106"/>
        <v>-100</v>
      </c>
      <c r="D396" s="3">
        <v>60.1770000000018</v>
      </c>
      <c r="E396" s="3">
        <v>60</v>
      </c>
      <c r="F396" s="20">
        <f t="shared" si="114"/>
      </c>
      <c r="G396" s="20">
        <f t="shared" si="115"/>
      </c>
      <c r="H396" s="20">
        <f t="shared" si="116"/>
      </c>
      <c r="I396" s="21">
        <f t="shared" si="117"/>
        <v>26.432542372610563</v>
      </c>
      <c r="J396" s="21">
        <f t="shared" si="105"/>
        <v>23.74903553277573</v>
      </c>
      <c r="K396" s="21">
        <f t="shared" si="104"/>
        <v>29.799745222586697</v>
      </c>
      <c r="L396" s="25">
        <f t="shared" si="107"/>
        <v>2.936949152512551</v>
      </c>
      <c r="M396" s="25">
        <f t="shared" si="108"/>
        <v>2.638781725864251</v>
      </c>
      <c r="N396" s="25">
        <f t="shared" si="109"/>
        <v>3.311082802509867</v>
      </c>
      <c r="O396" s="18">
        <f t="shared" si="110"/>
        <v>-48.72556095018302</v>
      </c>
      <c r="P396" s="18">
        <f t="shared" si="111"/>
        <v>48.72556095018302</v>
      </c>
      <c r="Q396" s="30">
        <f t="shared" si="112"/>
        <v>-699.9999999999183</v>
      </c>
      <c r="R396" s="30">
        <f t="shared" si="118"/>
        <v>-699.999999999904</v>
      </c>
      <c r="S396" s="30">
        <f t="shared" si="119"/>
        <v>-699.9999999999364</v>
      </c>
    </row>
    <row r="397" spans="1:19" ht="12.75">
      <c r="A397" s="19">
        <f t="shared" si="113"/>
        <v>26.28404494355175</v>
      </c>
      <c r="B397" s="3">
        <f t="shared" si="103"/>
        <v>0.17800000000180205</v>
      </c>
      <c r="C397" s="3">
        <f t="shared" si="106"/>
        <v>-100</v>
      </c>
      <c r="D397" s="3">
        <v>60.1780000000018</v>
      </c>
      <c r="E397" s="3">
        <v>60</v>
      </c>
      <c r="F397" s="20">
        <f t="shared" si="114"/>
      </c>
      <c r="G397" s="20">
        <f t="shared" si="115"/>
      </c>
      <c r="H397" s="20">
        <f t="shared" si="116"/>
      </c>
      <c r="I397" s="21">
        <f t="shared" si="117"/>
        <v>26.28404494355175</v>
      </c>
      <c r="J397" s="21">
        <f t="shared" si="105"/>
        <v>23.62909090887334</v>
      </c>
      <c r="K397" s="21">
        <f t="shared" si="104"/>
        <v>29.61113924016651</v>
      </c>
      <c r="L397" s="25">
        <f t="shared" si="107"/>
        <v>2.9204494381726813</v>
      </c>
      <c r="M397" s="25">
        <f t="shared" si="108"/>
        <v>2.625454545430651</v>
      </c>
      <c r="N397" s="25">
        <f t="shared" si="109"/>
        <v>3.2901265822409558</v>
      </c>
      <c r="O397" s="18">
        <f t="shared" si="110"/>
        <v>-48.72556095018302</v>
      </c>
      <c r="P397" s="18">
        <f t="shared" si="111"/>
        <v>48.72556095018302</v>
      </c>
      <c r="Q397" s="30">
        <f t="shared" si="112"/>
        <v>-699.9999999999183</v>
      </c>
      <c r="R397" s="30">
        <f t="shared" si="118"/>
        <v>-699.999999999904</v>
      </c>
      <c r="S397" s="30">
        <f t="shared" si="119"/>
        <v>-699.9999999999362</v>
      </c>
    </row>
    <row r="398" spans="1:19" ht="12.75">
      <c r="A398" s="19">
        <f t="shared" si="113"/>
        <v>26.137206703645457</v>
      </c>
      <c r="B398" s="3">
        <f t="shared" si="103"/>
        <v>0.17900000000179972</v>
      </c>
      <c r="C398" s="3">
        <f t="shared" si="106"/>
        <v>-100</v>
      </c>
      <c r="D398" s="3">
        <v>60.1790000000018</v>
      </c>
      <c r="E398" s="3">
        <v>60</v>
      </c>
      <c r="F398" s="20">
        <f t="shared" si="114"/>
      </c>
      <c r="G398" s="20">
        <f t="shared" si="115"/>
      </c>
      <c r="H398" s="20">
        <f t="shared" si="116"/>
      </c>
      <c r="I398" s="21">
        <f t="shared" si="117"/>
        <v>26.137206703645457</v>
      </c>
      <c r="J398" s="21">
        <f t="shared" si="105"/>
        <v>23.51035175857885</v>
      </c>
      <c r="K398" s="21">
        <f t="shared" si="104"/>
        <v>29.424905660042214</v>
      </c>
      <c r="L398" s="25">
        <f t="shared" si="107"/>
        <v>2.904134078183092</v>
      </c>
      <c r="M398" s="25">
        <f t="shared" si="108"/>
        <v>2.6122613065090388</v>
      </c>
      <c r="N398" s="25">
        <f t="shared" si="109"/>
        <v>3.2694339622271444</v>
      </c>
      <c r="O398" s="18">
        <f t="shared" si="110"/>
        <v>-48.72556095018302</v>
      </c>
      <c r="P398" s="18">
        <f t="shared" si="111"/>
        <v>48.72556095018302</v>
      </c>
      <c r="Q398" s="30">
        <f t="shared" si="112"/>
        <v>-699.9999999999183</v>
      </c>
      <c r="R398" s="30">
        <f t="shared" si="118"/>
        <v>-699.9999999999043</v>
      </c>
      <c r="S398" s="30">
        <f t="shared" si="119"/>
        <v>-699.9999999999362</v>
      </c>
    </row>
    <row r="399" spans="1:19" ht="12.75">
      <c r="A399" s="19">
        <f t="shared" si="113"/>
        <v>25.991999999738102</v>
      </c>
      <c r="B399" s="3">
        <f t="shared" si="103"/>
        <v>0.1800000000017974</v>
      </c>
      <c r="C399" s="3">
        <f t="shared" si="106"/>
        <v>-100</v>
      </c>
      <c r="D399" s="3">
        <v>60.1800000000018</v>
      </c>
      <c r="E399" s="3">
        <v>60</v>
      </c>
      <c r="F399" s="20">
        <f t="shared" si="114"/>
      </c>
      <c r="G399" s="20">
        <f t="shared" si="115"/>
      </c>
      <c r="H399" s="20">
        <f t="shared" si="116"/>
      </c>
      <c r="I399" s="21">
        <f t="shared" si="117"/>
        <v>25.991999999738102</v>
      </c>
      <c r="J399" s="21">
        <f t="shared" si="105"/>
        <v>23.392799999787286</v>
      </c>
      <c r="K399" s="21">
        <f t="shared" si="104"/>
        <v>29.24099999966944</v>
      </c>
      <c r="L399" s="25">
        <f t="shared" si="107"/>
        <v>2.8879999999711625</v>
      </c>
      <c r="M399" s="25">
        <f t="shared" si="108"/>
        <v>2.5991999999766415</v>
      </c>
      <c r="N399" s="25">
        <f t="shared" si="109"/>
        <v>3.2489999999635018</v>
      </c>
      <c r="O399" s="18">
        <f t="shared" si="110"/>
        <v>-48.72556095018302</v>
      </c>
      <c r="P399" s="18">
        <f t="shared" si="111"/>
        <v>48.72556095018302</v>
      </c>
      <c r="Q399" s="30">
        <f t="shared" si="112"/>
        <v>-699.9999999999183</v>
      </c>
      <c r="R399" s="30">
        <f t="shared" si="118"/>
        <v>-699.9999999999043</v>
      </c>
      <c r="S399" s="30">
        <f t="shared" si="119"/>
        <v>-699.9999999999361</v>
      </c>
    </row>
    <row r="400" spans="1:19" ht="12.75">
      <c r="A400" s="19">
        <f t="shared" si="113"/>
        <v>25.848397789795545</v>
      </c>
      <c r="B400" s="3">
        <f t="shared" si="103"/>
        <v>0.18100000000180216</v>
      </c>
      <c r="C400" s="3">
        <f t="shared" si="106"/>
        <v>-100</v>
      </c>
      <c r="D400" s="3">
        <v>60.1810000000018</v>
      </c>
      <c r="E400" s="3">
        <v>60</v>
      </c>
      <c r="F400" s="20">
        <f t="shared" si="114"/>
      </c>
      <c r="G400" s="20">
        <f t="shared" si="115"/>
      </c>
      <c r="H400" s="20">
        <f t="shared" si="116"/>
      </c>
      <c r="I400" s="21">
        <f t="shared" si="117"/>
        <v>25.848397789795545</v>
      </c>
      <c r="J400" s="21">
        <f t="shared" si="105"/>
        <v>23.276417910236596</v>
      </c>
      <c r="K400" s="21">
        <f t="shared" si="104"/>
        <v>29.059378881660233</v>
      </c>
      <c r="L400" s="25">
        <f t="shared" si="107"/>
        <v>2.8720441988664316</v>
      </c>
      <c r="M400" s="25">
        <f t="shared" si="108"/>
        <v>2.58626865669323</v>
      </c>
      <c r="N400" s="25">
        <f t="shared" si="109"/>
        <v>3.2288198757402555</v>
      </c>
      <c r="O400" s="18">
        <f t="shared" si="110"/>
        <v>-48.72556095018302</v>
      </c>
      <c r="P400" s="18">
        <f t="shared" si="111"/>
        <v>48.72556095018302</v>
      </c>
      <c r="Q400" s="30">
        <f t="shared" si="112"/>
        <v>-699.9999999999183</v>
      </c>
      <c r="R400" s="30">
        <f t="shared" si="118"/>
        <v>-699.9999999999044</v>
      </c>
      <c r="S400" s="30">
        <f t="shared" si="119"/>
        <v>-699.9999999999361</v>
      </c>
    </row>
    <row r="401" spans="1:19" ht="12.75">
      <c r="A401" s="19">
        <f t="shared" si="113"/>
        <v>25.706373626117085</v>
      </c>
      <c r="B401" s="3">
        <f t="shared" si="103"/>
        <v>0.18200000000179983</v>
      </c>
      <c r="C401" s="3">
        <f t="shared" si="106"/>
        <v>-100</v>
      </c>
      <c r="D401" s="3">
        <v>60.1820000000018</v>
      </c>
      <c r="E401" s="3">
        <v>60</v>
      </c>
      <c r="F401" s="20">
        <f t="shared" si="114"/>
      </c>
      <c r="G401" s="20">
        <f t="shared" si="115"/>
      </c>
      <c r="H401" s="20">
        <f t="shared" si="116"/>
      </c>
      <c r="I401" s="21">
        <f t="shared" si="117"/>
        <v>25.706373626117085</v>
      </c>
      <c r="J401" s="21">
        <f t="shared" si="105"/>
        <v>23.161188118603057</v>
      </c>
      <c r="K401" s="21">
        <f t="shared" si="104"/>
        <v>28.879999999677082</v>
      </c>
      <c r="L401" s="25">
        <f t="shared" si="107"/>
        <v>2.8562637362354906</v>
      </c>
      <c r="M401" s="25">
        <f t="shared" si="108"/>
        <v>2.573465346511724</v>
      </c>
      <c r="N401" s="25">
        <f t="shared" si="109"/>
        <v>3.208888888853238</v>
      </c>
      <c r="O401" s="18">
        <f t="shared" si="110"/>
        <v>-48.72556095018302</v>
      </c>
      <c r="P401" s="18">
        <f t="shared" si="111"/>
        <v>48.72556095018302</v>
      </c>
      <c r="Q401" s="30">
        <f t="shared" si="112"/>
        <v>-699.9999999999183</v>
      </c>
      <c r="R401" s="30">
        <f t="shared" si="118"/>
        <v>-699.9999999999044</v>
      </c>
      <c r="S401" s="30">
        <f t="shared" si="119"/>
        <v>-699.9999999999359</v>
      </c>
    </row>
    <row r="402" spans="1:19" ht="12.75">
      <c r="A402" s="19">
        <f t="shared" si="113"/>
        <v>25.56590163909083</v>
      </c>
      <c r="B402" s="3">
        <f t="shared" si="103"/>
        <v>0.1830000000017975</v>
      </c>
      <c r="C402" s="3">
        <f t="shared" si="106"/>
        <v>-100</v>
      </c>
      <c r="D402" s="3">
        <v>60.1830000000018</v>
      </c>
      <c r="E402" s="3">
        <v>60</v>
      </c>
      <c r="F402" s="20">
        <f t="shared" si="114"/>
      </c>
      <c r="G402" s="20">
        <f t="shared" si="115"/>
      </c>
      <c r="H402" s="20">
        <f t="shared" si="116"/>
      </c>
      <c r="I402" s="21">
        <f t="shared" si="117"/>
        <v>25.56590163909083</v>
      </c>
      <c r="J402" s="21">
        <f t="shared" si="105"/>
        <v>23.047093595852598</v>
      </c>
      <c r="K402" s="21">
        <f t="shared" si="104"/>
        <v>28.702822085570997</v>
      </c>
      <c r="L402" s="25">
        <f t="shared" si="107"/>
        <v>2.8406557376770163</v>
      </c>
      <c r="M402" s="25">
        <f t="shared" si="108"/>
        <v>2.560788177317227</v>
      </c>
      <c r="N402" s="25">
        <f t="shared" si="109"/>
        <v>3.1892024539525607</v>
      </c>
      <c r="O402" s="18">
        <f t="shared" si="110"/>
        <v>-48.72556095018302</v>
      </c>
      <c r="P402" s="18">
        <f t="shared" si="111"/>
        <v>48.72556095018302</v>
      </c>
      <c r="Q402" s="30">
        <f t="shared" si="112"/>
        <v>-699.9999999999183</v>
      </c>
      <c r="R402" s="30">
        <f t="shared" si="118"/>
        <v>-699.9999999999046</v>
      </c>
      <c r="S402" s="30">
        <f t="shared" si="119"/>
        <v>-699.9999999999357</v>
      </c>
    </row>
    <row r="403" spans="1:19" ht="12.75">
      <c r="A403" s="19">
        <f t="shared" si="113"/>
        <v>25.42695652148777</v>
      </c>
      <c r="B403" s="3">
        <f t="shared" si="103"/>
        <v>0.18400000000180228</v>
      </c>
      <c r="C403" s="3">
        <f t="shared" si="106"/>
        <v>-100</v>
      </c>
      <c r="D403" s="3">
        <v>60.1840000000018</v>
      </c>
      <c r="E403" s="3">
        <v>60</v>
      </c>
      <c r="F403" s="20">
        <f t="shared" si="114"/>
      </c>
      <c r="G403" s="20">
        <f t="shared" si="115"/>
      </c>
      <c r="H403" s="20">
        <f t="shared" si="116"/>
      </c>
      <c r="I403" s="21">
        <f t="shared" si="117"/>
        <v>25.42695652148777</v>
      </c>
      <c r="J403" s="21">
        <f t="shared" si="105"/>
        <v>22.934117646853778</v>
      </c>
      <c r="K403" s="21">
        <f t="shared" si="104"/>
        <v>28.527804877733235</v>
      </c>
      <c r="L403" s="25">
        <f t="shared" si="107"/>
        <v>2.825217391276675</v>
      </c>
      <c r="M403" s="25">
        <f t="shared" si="108"/>
        <v>2.5482352940951345</v>
      </c>
      <c r="N403" s="25">
        <f t="shared" si="109"/>
        <v>3.169756097526142</v>
      </c>
      <c r="O403" s="18">
        <f t="shared" si="110"/>
        <v>-48.72556095018302</v>
      </c>
      <c r="P403" s="18">
        <f t="shared" si="111"/>
        <v>48.72556095018302</v>
      </c>
      <c r="Q403" s="30">
        <f t="shared" si="112"/>
        <v>-699.9999999999183</v>
      </c>
      <c r="R403" s="30">
        <f t="shared" si="118"/>
        <v>-699.9999999999046</v>
      </c>
      <c r="S403" s="30">
        <f t="shared" si="119"/>
        <v>-699.9999999999357</v>
      </c>
    </row>
    <row r="404" spans="1:19" ht="12.75">
      <c r="A404" s="19">
        <f t="shared" si="113"/>
        <v>25.28951351326517</v>
      </c>
      <c r="B404" s="3">
        <f aca="true" t="shared" si="120" ref="B404:B419">+D404-E404</f>
        <v>0.18500000000179995</v>
      </c>
      <c r="C404" s="3">
        <f t="shared" si="106"/>
        <v>-100</v>
      </c>
      <c r="D404" s="3">
        <v>60.1850000000018</v>
      </c>
      <c r="E404" s="3">
        <v>60</v>
      </c>
      <c r="F404" s="20">
        <f t="shared" si="114"/>
      </c>
      <c r="G404" s="20">
        <f t="shared" si="115"/>
      </c>
      <c r="H404" s="20">
        <f t="shared" si="116"/>
      </c>
      <c r="I404" s="21">
        <f t="shared" si="117"/>
        <v>25.28951351326517</v>
      </c>
      <c r="J404" s="21">
        <f t="shared" si="105"/>
        <v>22.822243902236224</v>
      </c>
      <c r="K404" s="21">
        <f t="shared" si="104"/>
        <v>28.354909090597744</v>
      </c>
      <c r="L404" s="25">
        <f t="shared" si="107"/>
        <v>2.809945945918607</v>
      </c>
      <c r="M404" s="25">
        <f t="shared" si="108"/>
        <v>2.535804878026516</v>
      </c>
      <c r="N404" s="25">
        <f t="shared" si="109"/>
        <v>3.150545454511086</v>
      </c>
      <c r="O404" s="18">
        <f t="shared" si="110"/>
        <v>-48.72556095018302</v>
      </c>
      <c r="P404" s="18">
        <f t="shared" si="111"/>
        <v>48.72556095018302</v>
      </c>
      <c r="Q404" s="30">
        <f t="shared" si="112"/>
        <v>-699.9999999999183</v>
      </c>
      <c r="R404" s="30">
        <f t="shared" si="118"/>
        <v>-699.9999999999046</v>
      </c>
      <c r="S404" s="30">
        <f t="shared" si="119"/>
        <v>-699.9999999999355</v>
      </c>
    </row>
    <row r="405" spans="1:19" ht="12.75">
      <c r="A405" s="19">
        <f t="shared" si="113"/>
        <v>25.153548386851398</v>
      </c>
      <c r="B405" s="3">
        <f t="shared" si="120"/>
        <v>0.18600000000179762</v>
      </c>
      <c r="C405" s="3">
        <f t="shared" si="106"/>
        <v>-100</v>
      </c>
      <c r="D405" s="3">
        <v>60.1860000000018</v>
      </c>
      <c r="E405" s="3">
        <v>60</v>
      </c>
      <c r="F405" s="20">
        <f t="shared" si="114"/>
      </c>
      <c r="G405" s="20">
        <f t="shared" si="115"/>
      </c>
      <c r="H405" s="20">
        <f t="shared" si="116"/>
      </c>
      <c r="I405" s="21">
        <f t="shared" si="117"/>
        <v>25.153548386851398</v>
      </c>
      <c r="J405" s="21">
        <f t="shared" si="105"/>
        <v>22.711456310479022</v>
      </c>
      <c r="K405" s="21">
        <f t="shared" si="104"/>
        <v>28.18409638523494</v>
      </c>
      <c r="L405" s="25">
        <f t="shared" si="107"/>
        <v>2.794838709650408</v>
      </c>
      <c r="M405" s="25">
        <f t="shared" si="108"/>
        <v>2.5234951456090475</v>
      </c>
      <c r="N405" s="25">
        <f t="shared" si="109"/>
        <v>3.131566265026329</v>
      </c>
      <c r="O405" s="18">
        <f t="shared" si="110"/>
        <v>-48.72556095018302</v>
      </c>
      <c r="P405" s="18">
        <f t="shared" si="111"/>
        <v>48.72556095018302</v>
      </c>
      <c r="Q405" s="30">
        <f t="shared" si="112"/>
        <v>-699.9999999999183</v>
      </c>
      <c r="R405" s="30">
        <f t="shared" si="118"/>
        <v>-699.9999999999046</v>
      </c>
      <c r="S405" s="30">
        <f t="shared" si="119"/>
        <v>-699.9999999999353</v>
      </c>
    </row>
    <row r="406" spans="1:19" ht="12.75">
      <c r="A406" s="19">
        <f t="shared" si="113"/>
        <v>25.01903743291167</v>
      </c>
      <c r="B406" s="3">
        <f t="shared" si="120"/>
        <v>0.1870000000018024</v>
      </c>
      <c r="C406" s="3">
        <f t="shared" si="106"/>
        <v>-100</v>
      </c>
      <c r="D406" s="3">
        <v>60.1870000000018</v>
      </c>
      <c r="E406" s="3">
        <v>60</v>
      </c>
      <c r="F406" s="20">
        <f t="shared" si="114"/>
      </c>
      <c r="G406" s="20">
        <f t="shared" si="115"/>
      </c>
      <c r="H406" s="20">
        <f t="shared" si="116"/>
      </c>
      <c r="I406" s="21">
        <f t="shared" si="117"/>
        <v>25.01903743291167</v>
      </c>
      <c r="J406" s="21">
        <f t="shared" si="105"/>
        <v>22.601739130235597</v>
      </c>
      <c r="K406" s="21">
        <f t="shared" si="104"/>
        <v>28.01532934101299</v>
      </c>
      <c r="L406" s="25">
        <f t="shared" si="107"/>
        <v>2.7798930481015485</v>
      </c>
      <c r="M406" s="25">
        <f t="shared" si="108"/>
        <v>2.5113043478042205</v>
      </c>
      <c r="N406" s="25">
        <f t="shared" si="109"/>
        <v>3.112814371223889</v>
      </c>
      <c r="O406" s="18">
        <f t="shared" si="110"/>
        <v>-48.72556095018302</v>
      </c>
      <c r="P406" s="18">
        <f t="shared" si="111"/>
        <v>48.72556095018302</v>
      </c>
      <c r="Q406" s="30">
        <f t="shared" si="112"/>
        <v>-699.9999999999183</v>
      </c>
      <c r="R406" s="30">
        <f t="shared" si="118"/>
        <v>-699.9999999999047</v>
      </c>
      <c r="S406" s="30">
        <f t="shared" si="119"/>
        <v>-699.9999999999353</v>
      </c>
    </row>
    <row r="407" spans="1:19" ht="12.75">
      <c r="A407" s="19">
        <f t="shared" si="113"/>
        <v>24.88595744656798</v>
      </c>
      <c r="B407" s="3">
        <f t="shared" si="120"/>
        <v>0.18800000000180006</v>
      </c>
      <c r="C407" s="3">
        <f t="shared" si="106"/>
        <v>-100</v>
      </c>
      <c r="D407" s="3">
        <v>60.1880000000018</v>
      </c>
      <c r="E407" s="3">
        <v>60</v>
      </c>
      <c r="F407" s="20">
        <f t="shared" si="114"/>
      </c>
      <c r="G407" s="20">
        <f t="shared" si="115"/>
      </c>
      <c r="H407" s="20">
        <f t="shared" si="116"/>
      </c>
      <c r="I407" s="21">
        <f t="shared" si="117"/>
        <v>24.88595744656798</v>
      </c>
      <c r="J407" s="21">
        <f t="shared" si="105"/>
        <v>22.49307692287989</v>
      </c>
      <c r="K407" s="21">
        <f t="shared" si="104"/>
        <v>27.848571428271036</v>
      </c>
      <c r="L407" s="25">
        <f t="shared" si="107"/>
        <v>2.7651063829522484</v>
      </c>
      <c r="M407" s="25">
        <f t="shared" si="108"/>
        <v>2.499230769209141</v>
      </c>
      <c r="N407" s="25">
        <f t="shared" si="109"/>
        <v>3.09428571425256</v>
      </c>
      <c r="O407" s="18">
        <f t="shared" si="110"/>
        <v>-48.72556095018302</v>
      </c>
      <c r="P407" s="18">
        <f t="shared" si="111"/>
        <v>48.72556095018302</v>
      </c>
      <c r="Q407" s="30">
        <f t="shared" si="112"/>
        <v>-699.9999999999183</v>
      </c>
      <c r="R407" s="30">
        <f t="shared" si="118"/>
        <v>-699.9999999999047</v>
      </c>
      <c r="S407" s="30">
        <f t="shared" si="119"/>
        <v>-699.9999999999352</v>
      </c>
    </row>
    <row r="408" spans="1:19" ht="12.75">
      <c r="A408" s="19">
        <f t="shared" si="113"/>
        <v>24.754285714034985</v>
      </c>
      <c r="B408" s="3">
        <f t="shared" si="120"/>
        <v>0.1890000000018972</v>
      </c>
      <c r="C408" s="3">
        <f t="shared" si="106"/>
        <v>-100</v>
      </c>
      <c r="D408" s="3">
        <v>60.1890000000019</v>
      </c>
      <c r="E408" s="3">
        <v>60</v>
      </c>
      <c r="F408" s="20">
        <f t="shared" si="114"/>
      </c>
      <c r="G408" s="20">
        <f t="shared" si="115"/>
      </c>
      <c r="H408" s="20">
        <f t="shared" si="116"/>
      </c>
      <c r="I408" s="21">
        <f t="shared" si="117"/>
        <v>24.754285714034985</v>
      </c>
      <c r="J408" s="21">
        <f t="shared" si="105"/>
        <v>22.38545454524898</v>
      </c>
      <c r="K408" s="21">
        <f t="shared" si="104"/>
        <v>27.683786981935746</v>
      </c>
      <c r="L408" s="25">
        <f t="shared" si="107"/>
        <v>2.750476190448581</v>
      </c>
      <c r="M408" s="25">
        <f t="shared" si="108"/>
        <v>2.487272727250149</v>
      </c>
      <c r="N408" s="25">
        <f t="shared" si="109"/>
        <v>3.075976331326416</v>
      </c>
      <c r="O408" s="18">
        <f t="shared" si="110"/>
        <v>-48.72556095018302</v>
      </c>
      <c r="P408" s="18">
        <f t="shared" si="111"/>
        <v>48.72556095018302</v>
      </c>
      <c r="Q408" s="30">
        <f t="shared" si="112"/>
        <v>-699.9999999999183</v>
      </c>
      <c r="R408" s="30">
        <f t="shared" si="118"/>
        <v>-699.9999999999047</v>
      </c>
      <c r="S408" s="30">
        <f t="shared" si="119"/>
        <v>-699.9999999999352</v>
      </c>
    </row>
    <row r="409" spans="1:19" ht="12.75">
      <c r="A409" s="19">
        <f t="shared" si="113"/>
        <v>24.623999999751273</v>
      </c>
      <c r="B409" s="3">
        <f t="shared" si="120"/>
        <v>0.19000000000190198</v>
      </c>
      <c r="C409" s="3">
        <f t="shared" si="106"/>
        <v>-100</v>
      </c>
      <c r="D409" s="3">
        <v>60.1900000000019</v>
      </c>
      <c r="E409" s="3">
        <v>60</v>
      </c>
      <c r="F409" s="20">
        <f t="shared" si="114"/>
      </c>
      <c r="G409" s="20">
        <f t="shared" si="115"/>
      </c>
      <c r="H409" s="20">
        <f t="shared" si="116"/>
      </c>
      <c r="I409" s="21">
        <f t="shared" si="117"/>
        <v>24.623999999751273</v>
      </c>
      <c r="J409" s="21">
        <f t="shared" si="105"/>
        <v>22.278857142653013</v>
      </c>
      <c r="K409" s="21">
        <f t="shared" si="104"/>
        <v>27.520941176160694</v>
      </c>
      <c r="L409" s="25">
        <f t="shared" si="107"/>
        <v>2.7359999999726115</v>
      </c>
      <c r="M409" s="25">
        <f t="shared" si="108"/>
        <v>2.4754285714061517</v>
      </c>
      <c r="N409" s="25">
        <f t="shared" si="109"/>
        <v>3.0578823529069643</v>
      </c>
      <c r="O409" s="18">
        <f t="shared" si="110"/>
        <v>-48.72556095018302</v>
      </c>
      <c r="P409" s="18">
        <f t="shared" si="111"/>
        <v>48.72556095018302</v>
      </c>
      <c r="Q409" s="30">
        <f t="shared" si="112"/>
        <v>-699.9999999999183</v>
      </c>
      <c r="R409" s="30">
        <f t="shared" si="118"/>
        <v>-699.9999999999047</v>
      </c>
      <c r="S409" s="30">
        <f t="shared" si="119"/>
        <v>-699.999999999935</v>
      </c>
    </row>
    <row r="410" spans="1:19" ht="12.75">
      <c r="A410" s="19">
        <f t="shared" si="113"/>
        <v>24.495078533785573</v>
      </c>
      <c r="B410" s="3">
        <f t="shared" si="120"/>
        <v>0.19100000000189965</v>
      </c>
      <c r="C410" s="3">
        <f t="shared" si="106"/>
        <v>-100</v>
      </c>
      <c r="D410" s="3">
        <v>60.1910000000019</v>
      </c>
      <c r="E410" s="3">
        <v>60</v>
      </c>
      <c r="F410" s="20">
        <f t="shared" si="114"/>
      </c>
      <c r="G410" s="20">
        <f t="shared" si="115"/>
      </c>
      <c r="H410" s="20">
        <f t="shared" si="116"/>
      </c>
      <c r="I410" s="21">
        <f t="shared" si="117"/>
        <v>24.495078533785573</v>
      </c>
      <c r="J410" s="21">
        <f t="shared" si="105"/>
        <v>22.17327014197813</v>
      </c>
      <c r="K410" s="21">
        <f t="shared" si="104"/>
        <v>27.35999999969408</v>
      </c>
      <c r="L410" s="25">
        <f t="shared" si="107"/>
        <v>2.721675392643088</v>
      </c>
      <c r="M410" s="25">
        <f t="shared" si="108"/>
        <v>2.4636966824422744</v>
      </c>
      <c r="N410" s="25">
        <f t="shared" si="109"/>
        <v>3.0399999999662284</v>
      </c>
      <c r="O410" s="18">
        <f t="shared" si="110"/>
        <v>-48.72556095018302</v>
      </c>
      <c r="P410" s="18">
        <f t="shared" si="111"/>
        <v>48.72556095018302</v>
      </c>
      <c r="Q410" s="30">
        <f t="shared" si="112"/>
        <v>-699.9999999999183</v>
      </c>
      <c r="R410" s="30">
        <f t="shared" si="118"/>
        <v>-699.9999999999047</v>
      </c>
      <c r="S410" s="30">
        <f t="shared" si="119"/>
        <v>-699.999999999935</v>
      </c>
    </row>
    <row r="411" spans="1:19" ht="12.75">
      <c r="A411" s="19">
        <f t="shared" si="113"/>
        <v>24.367499999756998</v>
      </c>
      <c r="B411" s="3">
        <f t="shared" si="120"/>
        <v>0.19200000000189732</v>
      </c>
      <c r="C411" s="3">
        <f t="shared" si="106"/>
        <v>-100</v>
      </c>
      <c r="D411" s="3">
        <v>60.1920000000019</v>
      </c>
      <c r="E411" s="3">
        <v>60</v>
      </c>
      <c r="F411" s="20">
        <f t="shared" si="114"/>
      </c>
      <c r="G411" s="20">
        <f t="shared" si="115"/>
      </c>
      <c r="H411" s="20">
        <f t="shared" si="116"/>
      </c>
      <c r="I411" s="21">
        <f t="shared" si="117"/>
        <v>24.367499999756998</v>
      </c>
      <c r="J411" s="21">
        <f t="shared" si="105"/>
        <v>22.06867924508319</v>
      </c>
      <c r="K411" s="21">
        <f t="shared" si="104"/>
        <v>27.20093023225612</v>
      </c>
      <c r="L411" s="25">
        <f t="shared" si="107"/>
        <v>2.7074999999732454</v>
      </c>
      <c r="M411" s="25">
        <f t="shared" si="108"/>
        <v>2.452075471676168</v>
      </c>
      <c r="N411" s="25">
        <f t="shared" si="109"/>
        <v>3.02232558136201</v>
      </c>
      <c r="O411" s="18">
        <f t="shared" si="110"/>
        <v>-48.72556095018302</v>
      </c>
      <c r="P411" s="18">
        <f t="shared" si="111"/>
        <v>48.72556095018302</v>
      </c>
      <c r="Q411" s="30">
        <f t="shared" si="112"/>
        <v>-699.9999999999183</v>
      </c>
      <c r="R411" s="30">
        <f t="shared" si="118"/>
        <v>-699.999999999905</v>
      </c>
      <c r="S411" s="30">
        <f t="shared" si="119"/>
        <v>-699.9999999999349</v>
      </c>
    </row>
    <row r="412" spans="1:19" ht="12.75">
      <c r="A412" s="19">
        <f t="shared" si="113"/>
        <v>24.24124352307496</v>
      </c>
      <c r="B412" s="3">
        <f t="shared" si="120"/>
        <v>0.1930000000019021</v>
      </c>
      <c r="C412" s="3">
        <f t="shared" si="106"/>
        <v>-100</v>
      </c>
      <c r="D412" s="3">
        <v>60.1930000000019</v>
      </c>
      <c r="E412" s="3">
        <v>60</v>
      </c>
      <c r="F412" s="20">
        <f t="shared" si="114"/>
      </c>
      <c r="G412" s="20">
        <f t="shared" si="115"/>
      </c>
      <c r="H412" s="20">
        <f t="shared" si="116"/>
      </c>
      <c r="I412" s="21">
        <f t="shared" si="117"/>
        <v>24.24124352307496</v>
      </c>
      <c r="J412" s="21">
        <f t="shared" si="105"/>
        <v>21.96507042233675</v>
      </c>
      <c r="K412" s="21">
        <f t="shared" si="104"/>
        <v>27.04369942166602</v>
      </c>
      <c r="L412" s="25">
        <f t="shared" si="107"/>
        <v>2.6934715025641283</v>
      </c>
      <c r="M412" s="25">
        <f t="shared" si="108"/>
        <v>2.440563380259896</v>
      </c>
      <c r="N412" s="25">
        <f t="shared" si="109"/>
        <v>3.004855491296442</v>
      </c>
      <c r="O412" s="18">
        <f t="shared" si="110"/>
        <v>-48.72556095018302</v>
      </c>
      <c r="P412" s="18">
        <f t="shared" si="111"/>
        <v>48.72556095018302</v>
      </c>
      <c r="Q412" s="30">
        <f t="shared" si="112"/>
        <v>-699.9999999999183</v>
      </c>
      <c r="R412" s="30">
        <f t="shared" si="118"/>
        <v>-699.999999999905</v>
      </c>
      <c r="S412" s="30">
        <f t="shared" si="119"/>
        <v>-699.9999999999349</v>
      </c>
    </row>
    <row r="413" spans="1:19" ht="12.75">
      <c r="A413" s="19">
        <f t="shared" si="113"/>
        <v>24.11628865955547</v>
      </c>
      <c r="B413" s="3">
        <f t="shared" si="120"/>
        <v>0.19400000000189976</v>
      </c>
      <c r="C413" s="3">
        <f t="shared" si="106"/>
        <v>-100</v>
      </c>
      <c r="D413" s="3">
        <v>60.1940000000019</v>
      </c>
      <c r="E413" s="3">
        <v>60</v>
      </c>
      <c r="F413" s="20">
        <f t="shared" si="114"/>
      </c>
      <c r="G413" s="20">
        <f t="shared" si="115"/>
      </c>
      <c r="H413" s="20">
        <f t="shared" si="116"/>
      </c>
      <c r="I413" s="21">
        <f t="shared" si="117"/>
        <v>24.11628865955547</v>
      </c>
      <c r="J413" s="21">
        <f t="shared" si="105"/>
        <v>21.862429906345675</v>
      </c>
      <c r="K413" s="21">
        <f t="shared" si="104"/>
        <v>26.888275861773444</v>
      </c>
      <c r="L413" s="25">
        <f t="shared" si="107"/>
        <v>2.6795876288397396</v>
      </c>
      <c r="M413" s="25">
        <f t="shared" si="108"/>
        <v>2.4291588784831086</v>
      </c>
      <c r="N413" s="25">
        <f t="shared" si="109"/>
        <v>2.9875862068639325</v>
      </c>
      <c r="O413" s="18">
        <f t="shared" si="110"/>
        <v>-48.72556095018302</v>
      </c>
      <c r="P413" s="18">
        <f t="shared" si="111"/>
        <v>48.72556095018302</v>
      </c>
      <c r="Q413" s="30">
        <f t="shared" si="112"/>
        <v>-699.9999999999183</v>
      </c>
      <c r="R413" s="30">
        <f t="shared" si="118"/>
        <v>-699.9999999999052</v>
      </c>
      <c r="S413" s="30">
        <f t="shared" si="119"/>
        <v>-699.9999999999346</v>
      </c>
    </row>
    <row r="414" spans="1:19" ht="12.75">
      <c r="A414" s="19">
        <f t="shared" si="113"/>
        <v>23.992615384379754</v>
      </c>
      <c r="B414" s="3">
        <f t="shared" si="120"/>
        <v>0.19500000000189743</v>
      </c>
      <c r="C414" s="3">
        <f t="shared" si="106"/>
        <v>-100</v>
      </c>
      <c r="D414" s="3">
        <v>60.1950000000019</v>
      </c>
      <c r="E414" s="3">
        <v>60</v>
      </c>
      <c r="F414" s="20">
        <f t="shared" si="114"/>
      </c>
      <c r="G414" s="20">
        <f t="shared" si="115"/>
      </c>
      <c r="H414" s="20">
        <f t="shared" si="116"/>
      </c>
      <c r="I414" s="21">
        <f t="shared" si="117"/>
        <v>23.992615384379754</v>
      </c>
      <c r="J414" s="21">
        <f t="shared" si="105"/>
        <v>21.76074418585218</v>
      </c>
      <c r="K414" s="21">
        <f t="shared" si="104"/>
        <v>26.73462857113676</v>
      </c>
      <c r="L414" s="25">
        <f t="shared" si="107"/>
        <v>2.665846153820214</v>
      </c>
      <c r="M414" s="25">
        <f t="shared" si="108"/>
        <v>2.4178604650949413</v>
      </c>
      <c r="N414" s="25">
        <f t="shared" si="109"/>
        <v>2.970514285682078</v>
      </c>
      <c r="O414" s="18">
        <f t="shared" si="110"/>
        <v>-48.72556095018302</v>
      </c>
      <c r="P414" s="18">
        <f t="shared" si="111"/>
        <v>48.72556095018302</v>
      </c>
      <c r="Q414" s="30">
        <f t="shared" si="112"/>
        <v>-699.9999999999183</v>
      </c>
      <c r="R414" s="30">
        <f t="shared" si="118"/>
        <v>-699.9999999999052</v>
      </c>
      <c r="S414" s="30">
        <f t="shared" si="119"/>
        <v>-699.9999999999346</v>
      </c>
    </row>
    <row r="415" spans="1:19" ht="12.75">
      <c r="A415" s="19">
        <f t="shared" si="113"/>
        <v>23.87020408139883</v>
      </c>
      <c r="B415" s="3">
        <f t="shared" si="120"/>
        <v>0.1960000000019022</v>
      </c>
      <c r="C415" s="3">
        <f t="shared" si="106"/>
        <v>-100</v>
      </c>
      <c r="D415" s="3">
        <v>60.1960000000019</v>
      </c>
      <c r="E415" s="3">
        <v>60</v>
      </c>
      <c r="F415" s="20">
        <f t="shared" si="114"/>
      </c>
      <c r="G415" s="20">
        <f t="shared" si="115"/>
      </c>
      <c r="H415" s="20">
        <f t="shared" si="116"/>
      </c>
      <c r="I415" s="21">
        <f t="shared" si="117"/>
        <v>23.87020408139883</v>
      </c>
      <c r="J415" s="21">
        <f t="shared" si="105"/>
        <v>21.659999999806978</v>
      </c>
      <c r="K415" s="21">
        <f t="shared" si="104"/>
        <v>26.58272727243803</v>
      </c>
      <c r="L415" s="25">
        <f t="shared" si="107"/>
        <v>2.652244897933443</v>
      </c>
      <c r="M415" s="25">
        <f t="shared" si="108"/>
        <v>2.4066666666454726</v>
      </c>
      <c r="N415" s="25">
        <f t="shared" si="109"/>
        <v>2.9536363636044407</v>
      </c>
      <c r="O415" s="18">
        <f t="shared" si="110"/>
        <v>-48.72556095018302</v>
      </c>
      <c r="P415" s="18">
        <f t="shared" si="111"/>
        <v>48.72556095018302</v>
      </c>
      <c r="Q415" s="30">
        <f t="shared" si="112"/>
        <v>-699.9999999999183</v>
      </c>
      <c r="R415" s="30">
        <f t="shared" si="118"/>
        <v>-699.9999999999053</v>
      </c>
      <c r="S415" s="30">
        <f t="shared" si="119"/>
        <v>-699.9999999999344</v>
      </c>
    </row>
    <row r="416" spans="1:19" ht="12.75">
      <c r="A416" s="19">
        <f t="shared" si="113"/>
        <v>23.749035532763738</v>
      </c>
      <c r="B416" s="3">
        <f t="shared" si="120"/>
        <v>0.19700000000189988</v>
      </c>
      <c r="C416" s="3">
        <f t="shared" si="106"/>
        <v>-100</v>
      </c>
      <c r="D416" s="3">
        <v>60.1970000000019</v>
      </c>
      <c r="E416" s="3">
        <v>60</v>
      </c>
      <c r="F416" s="20">
        <f t="shared" si="114"/>
      </c>
      <c r="G416" s="20">
        <f t="shared" si="115"/>
      </c>
      <c r="H416" s="20">
        <f t="shared" si="116"/>
      </c>
      <c r="I416" s="21">
        <f t="shared" si="117"/>
        <v>23.749035532763738</v>
      </c>
      <c r="J416" s="21">
        <f t="shared" si="105"/>
        <v>21.56018433160621</v>
      </c>
      <c r="K416" s="21">
        <f t="shared" si="104"/>
        <v>26.43254237259571</v>
      </c>
      <c r="L416" s="25">
        <f t="shared" si="107"/>
        <v>2.6387817258628767</v>
      </c>
      <c r="M416" s="25">
        <f t="shared" si="108"/>
        <v>2.395576036845386</v>
      </c>
      <c r="N416" s="25">
        <f t="shared" si="109"/>
        <v>2.9369491525108486</v>
      </c>
      <c r="O416" s="18">
        <f t="shared" si="110"/>
        <v>-48.72556095018302</v>
      </c>
      <c r="P416" s="18">
        <f t="shared" si="111"/>
        <v>48.72556095018302</v>
      </c>
      <c r="Q416" s="30">
        <f t="shared" si="112"/>
        <v>-699.9999999999183</v>
      </c>
      <c r="R416" s="30">
        <f t="shared" si="118"/>
        <v>-699.9999999999053</v>
      </c>
      <c r="S416" s="30">
        <f t="shared" si="119"/>
        <v>-699.9999999999343</v>
      </c>
    </row>
    <row r="417" spans="1:19" ht="12.75">
      <c r="A417" s="19">
        <f t="shared" si="113"/>
        <v>23.62909090886232</v>
      </c>
      <c r="B417" s="3">
        <f t="shared" si="120"/>
        <v>0.19800000000189755</v>
      </c>
      <c r="C417" s="3">
        <f t="shared" si="106"/>
        <v>-100</v>
      </c>
      <c r="D417" s="3">
        <v>60.1980000000019</v>
      </c>
      <c r="E417" s="3">
        <v>60</v>
      </c>
      <c r="F417" s="20">
        <f t="shared" si="114"/>
      </c>
      <c r="G417" s="20">
        <f t="shared" si="115"/>
      </c>
      <c r="H417" s="20">
        <f t="shared" si="116"/>
      </c>
      <c r="I417" s="21">
        <f t="shared" si="117"/>
        <v>23.62909090886232</v>
      </c>
      <c r="J417" s="21">
        <f t="shared" si="105"/>
        <v>21.46128440348067</v>
      </c>
      <c r="K417" s="21">
        <f t="shared" si="104"/>
        <v>26.28404494353811</v>
      </c>
      <c r="L417" s="25">
        <f t="shared" si="107"/>
        <v>2.6254545454293847</v>
      </c>
      <c r="M417" s="25">
        <f t="shared" si="108"/>
        <v>2.3845871559425467</v>
      </c>
      <c r="N417" s="25">
        <f t="shared" si="109"/>
        <v>2.920449438171114</v>
      </c>
      <c r="O417" s="18">
        <f t="shared" si="110"/>
        <v>-48.72556095018302</v>
      </c>
      <c r="P417" s="18">
        <f t="shared" si="111"/>
        <v>48.72556095018302</v>
      </c>
      <c r="Q417" s="30">
        <f t="shared" si="112"/>
        <v>-699.9999999999183</v>
      </c>
      <c r="R417" s="30">
        <f t="shared" si="118"/>
        <v>-699.9999999999053</v>
      </c>
      <c r="S417" s="30">
        <f t="shared" si="119"/>
        <v>-699.9999999999343</v>
      </c>
    </row>
    <row r="418" spans="1:19" ht="12.75">
      <c r="A418" s="19">
        <f t="shared" si="113"/>
        <v>23.510351758567097</v>
      </c>
      <c r="B418" s="3">
        <f t="shared" si="120"/>
        <v>0.19900000000190232</v>
      </c>
      <c r="C418" s="3">
        <f t="shared" si="106"/>
        <v>-100</v>
      </c>
      <c r="D418" s="3">
        <v>60.1990000000019</v>
      </c>
      <c r="E418" s="3">
        <v>60</v>
      </c>
      <c r="F418" s="20">
        <f t="shared" si="114"/>
      </c>
      <c r="G418" s="20">
        <f t="shared" si="115"/>
      </c>
      <c r="H418" s="20">
        <f t="shared" si="116"/>
      </c>
      <c r="I418" s="21">
        <f t="shared" si="117"/>
        <v>23.510351758567097</v>
      </c>
      <c r="J418" s="21">
        <f t="shared" si="105"/>
        <v>21.363287671045068</v>
      </c>
      <c r="K418" s="21">
        <f t="shared" si="104"/>
        <v>26.13720670363093</v>
      </c>
      <c r="L418" s="25">
        <f t="shared" si="107"/>
        <v>2.612261306507692</v>
      </c>
      <c r="M418" s="25">
        <f t="shared" si="108"/>
        <v>2.373698630116368</v>
      </c>
      <c r="N418" s="25">
        <f t="shared" si="109"/>
        <v>2.9041340781814267</v>
      </c>
      <c r="O418" s="18">
        <f t="shared" si="110"/>
        <v>-48.72556095018302</v>
      </c>
      <c r="P418" s="18">
        <f t="shared" si="111"/>
        <v>48.72556095018302</v>
      </c>
      <c r="Q418" s="30">
        <f t="shared" si="112"/>
        <v>-699.9999999999183</v>
      </c>
      <c r="R418" s="30">
        <f t="shared" si="118"/>
        <v>-699.9999999999055</v>
      </c>
      <c r="S418" s="30">
        <f t="shared" si="119"/>
        <v>-699.9999999999341</v>
      </c>
    </row>
    <row r="419" spans="1:19" ht="12.75">
      <c r="A419" s="19">
        <f t="shared" si="113"/>
        <v>23.39279999977565</v>
      </c>
      <c r="B419" s="3">
        <f t="shared" si="120"/>
        <v>0.2000000000019</v>
      </c>
      <c r="C419" s="3">
        <f t="shared" si="106"/>
        <v>-100</v>
      </c>
      <c r="D419" s="3">
        <v>60.2000000000019</v>
      </c>
      <c r="E419" s="3">
        <v>60</v>
      </c>
      <c r="F419" s="20">
        <f t="shared" si="114"/>
      </c>
      <c r="G419" s="20">
        <f t="shared" si="115"/>
      </c>
      <c r="H419" s="20">
        <f t="shared" si="116"/>
      </c>
      <c r="I419" s="21">
        <f t="shared" si="117"/>
        <v>23.39279999977565</v>
      </c>
      <c r="J419" s="21">
        <f t="shared" si="105"/>
        <v>21.26618181799593</v>
      </c>
      <c r="K419" s="21">
        <f t="shared" si="104"/>
        <v>25.99199999972374</v>
      </c>
      <c r="L419" s="25">
        <f t="shared" si="107"/>
        <v>2.5991999999753075</v>
      </c>
      <c r="M419" s="25">
        <f t="shared" si="108"/>
        <v>2.3629090908886843</v>
      </c>
      <c r="N419" s="25">
        <f t="shared" si="109"/>
        <v>2.8879999999695154</v>
      </c>
      <c r="O419" s="18">
        <f t="shared" si="110"/>
        <v>-48.72556095018302</v>
      </c>
      <c r="P419" s="18">
        <f t="shared" si="111"/>
        <v>48.72556095018302</v>
      </c>
      <c r="Q419" s="30">
        <f t="shared" si="112"/>
        <v>-699.9999999999183</v>
      </c>
      <c r="R419" s="30">
        <f t="shared" si="118"/>
        <v>-699.9999999999055</v>
      </c>
      <c r="S419" s="30">
        <f t="shared" si="119"/>
        <v>-699.9999999999341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Hils, Doug</dc:creator>
  <cp:keywords/>
  <dc:description/>
  <cp:lastModifiedBy>Wendy Muller</cp:lastModifiedBy>
  <cp:lastPrinted>2014-02-03T13:24:39Z</cp:lastPrinted>
  <dcterms:created xsi:type="dcterms:W3CDTF">2006-04-19T12:52:09Z</dcterms:created>
  <dcterms:modified xsi:type="dcterms:W3CDTF">2016-07-28T18:21:17Z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NERCASSETID-650-115</vt:lpwstr>
  </property>
  <property fmtid="{D5CDD505-2E9C-101B-9397-08002B2CF9AE}" pid="4" name="_dlc_DocIdItemGu">
    <vt:lpwstr>0985749f-d660-476a-aa2f-236c1ff520e7</vt:lpwstr>
  </property>
  <property fmtid="{D5CDD505-2E9C-101B-9397-08002B2CF9AE}" pid="5" name="_dlc_DocIdU">
    <vt:lpwstr>http://www.qa.nerc.com/pa/Stand/_layouts/DocIdRedir.aspx?ID=NERCASSETID-650-115, NERCASSETID-650-115</vt:lpwstr>
  </property>
  <property fmtid="{D5CDD505-2E9C-101B-9397-08002B2CF9AE}" pid="6" name="display_urn:schemas-microsoft-com:office:office#Edit">
    <vt:lpwstr>qa\mullerw</vt:lpwstr>
  </property>
  <property fmtid="{D5CDD505-2E9C-101B-9397-08002B2CF9AE}" pid="7" name="display_urn:schemas-microsoft-com:office:office#Auth">
    <vt:lpwstr>qa\mullerw</vt:lpwstr>
  </property>
</Properties>
</file>